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4 - 8\"/>
    </mc:Choice>
  </mc:AlternateContent>
  <xr:revisionPtr revIDLastSave="0" documentId="13_ncr:1_{4B642532-6CE8-4D3A-AD3A-FA6B6E07F4E3}" xr6:coauthVersionLast="47" xr6:coauthVersionMax="47" xr10:uidLastSave="{00000000-0000-0000-0000-000000000000}"/>
  <bookViews>
    <workbookView xWindow="-120" yWindow="-120" windowWidth="29040" windowHeight="15720" tabRatio="838" activeTab="5" xr2:uid="{00000000-000D-0000-FFFF-FFFF00000000}"/>
  </bookViews>
  <sheets>
    <sheet name="تداولات سوق العراق للاوراق الما" sheetId="73" r:id="rId1"/>
    <sheet name="نشرة ISX-OTC" sheetId="81" r:id="rId2"/>
    <sheet name="السندات" sheetId="83" r:id="rId3"/>
    <sheet name="تداولات غير العراقيين-شراءو بيع" sheetId="55" r:id="rId4"/>
    <sheet name="تداولات غير العراقيين - OTC" sheetId="84" r:id="rId5"/>
    <sheet name="اغلاقات" sheetId="82" r:id="rId6"/>
    <sheet name="التقرير الاسبوعي للمنصة النظامي" sheetId="77" r:id="rId7"/>
    <sheet name="التقرير الاسبوعي للمنصة الثاني" sheetId="79" r:id="rId8"/>
    <sheet name="الشركات غير مفصحة" sheetId="76" r:id="rId9"/>
  </sheets>
  <calcPr calcId="181029"/>
</workbook>
</file>

<file path=xl/calcChain.xml><?xml version="1.0" encoding="utf-8"?>
<calcChain xmlns="http://schemas.openxmlformats.org/spreadsheetml/2006/main">
  <c r="J66" i="77" l="1"/>
  <c r="K66" i="77"/>
  <c r="L66" i="77"/>
  <c r="H12" i="81" l="1"/>
  <c r="F33" i="55" l="1"/>
  <c r="E33" i="55"/>
  <c r="D33" i="55"/>
  <c r="F30" i="55"/>
  <c r="F34" i="55" s="1"/>
  <c r="E30" i="55"/>
  <c r="E34" i="55" s="1"/>
  <c r="D30" i="55"/>
  <c r="D34" i="55" s="1"/>
  <c r="F22" i="55"/>
  <c r="E22" i="55"/>
  <c r="D22" i="55"/>
  <c r="F19" i="55"/>
  <c r="E19" i="55"/>
  <c r="D19" i="55"/>
  <c r="F16" i="55"/>
  <c r="E16" i="55"/>
  <c r="D16" i="55"/>
  <c r="F13" i="55"/>
  <c r="E13" i="55"/>
  <c r="D13" i="55"/>
  <c r="F9" i="55"/>
  <c r="F23" i="55" s="1"/>
  <c r="E9" i="55"/>
  <c r="E23" i="55" s="1"/>
  <c r="D9" i="55"/>
  <c r="D23" i="55" s="1"/>
  <c r="F6" i="84"/>
  <c r="F7" i="84" s="1"/>
  <c r="E6" i="84"/>
  <c r="E7" i="84" s="1"/>
  <c r="D6" i="84"/>
  <c r="D7" i="84" s="1"/>
  <c r="J59" i="77"/>
  <c r="K59" i="77"/>
  <c r="L59" i="77"/>
  <c r="J20" i="77"/>
  <c r="K20" i="77"/>
  <c r="L20" i="77"/>
  <c r="K10" i="76"/>
  <c r="L10" i="76"/>
  <c r="M10" i="76"/>
  <c r="K11" i="79"/>
  <c r="L11" i="79"/>
  <c r="M11" i="79"/>
  <c r="J29" i="77" l="1"/>
  <c r="K29" i="77"/>
  <c r="L29" i="77"/>
  <c r="K17" i="79"/>
  <c r="L17" i="79"/>
  <c r="M17" i="79"/>
  <c r="H11" i="81"/>
  <c r="I11" i="81"/>
  <c r="G11" i="81"/>
  <c r="J37" i="77"/>
  <c r="K37" i="77"/>
  <c r="L37" i="77"/>
  <c r="J51" i="77"/>
  <c r="K51" i="77"/>
  <c r="L51" i="77"/>
  <c r="K17" i="76"/>
  <c r="G8" i="81" l="1"/>
  <c r="G12" i="81" s="1"/>
  <c r="H8" i="81"/>
  <c r="I8" i="81"/>
  <c r="I12" i="81" s="1"/>
  <c r="L23" i="76" l="1"/>
  <c r="M23" i="76"/>
  <c r="K23" i="76"/>
  <c r="L20" i="76"/>
  <c r="M20" i="76"/>
  <c r="K20" i="76"/>
  <c r="K51" i="73"/>
  <c r="L51" i="73"/>
  <c r="M51" i="73"/>
  <c r="L17" i="76" l="1"/>
  <c r="M17" i="76"/>
  <c r="L14" i="79"/>
  <c r="M14" i="79"/>
  <c r="K14" i="79"/>
  <c r="L20" i="79"/>
  <c r="M20" i="79"/>
  <c r="K20" i="79"/>
  <c r="M21" i="79" l="1"/>
  <c r="L21" i="79"/>
  <c r="K21" i="79"/>
  <c r="K6" i="76"/>
  <c r="K24" i="76" s="1"/>
  <c r="L6" i="76"/>
  <c r="L24" i="76" s="1"/>
  <c r="M6" i="76"/>
  <c r="M24" i="76" s="1"/>
  <c r="K27" i="73" l="1"/>
  <c r="L27" i="73"/>
  <c r="M27" i="73"/>
  <c r="J24" i="77" l="1"/>
  <c r="K24" i="77"/>
  <c r="L24" i="77"/>
  <c r="J67" i="77" l="1"/>
  <c r="L67" i="77"/>
  <c r="K67" i="77"/>
  <c r="K36" i="73" l="1"/>
  <c r="L36" i="73"/>
  <c r="M36" i="73"/>
  <c r="K68" i="73" l="1"/>
  <c r="L68" i="73"/>
  <c r="M68" i="73"/>
  <c r="K31" i="73" l="1"/>
  <c r="L31" i="73"/>
  <c r="M31" i="73"/>
  <c r="K89" i="73" l="1"/>
  <c r="L89" i="73"/>
  <c r="M89" i="73"/>
  <c r="K81" i="73" l="1"/>
  <c r="K90" i="73" s="1"/>
  <c r="L81" i="73"/>
  <c r="L90" i="73" s="1"/>
  <c r="M81" i="73"/>
  <c r="M90" i="73" s="1"/>
</calcChain>
</file>

<file path=xl/sharedStrings.xml><?xml version="1.0" encoding="utf-8"?>
<sst xmlns="http://schemas.openxmlformats.org/spreadsheetml/2006/main" count="1327" uniqueCount="476">
  <si>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</si>
  <si>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</si>
  <si>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</si>
  <si>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</si>
  <si>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</si>
  <si>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</si>
  <si>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</si>
  <si>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</si>
  <si>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</si>
  <si>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</si>
  <si>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</si>
  <si>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</si>
  <si>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</si>
  <si>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</si>
  <si>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</si>
  <si>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</si>
  <si>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</si>
  <si>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</si>
  <si>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</si>
  <si>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</si>
  <si>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</si>
  <si>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</si>
  <si>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</si>
  <si>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</si>
  <si>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</si>
  <si>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</si>
  <si>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</si>
  <si>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</si>
  <si>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</si>
  <si>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</si>
  <si>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</si>
  <si>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</si>
  <si>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</si>
  <si>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</si>
  <si>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</si>
  <si>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</si>
  <si>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</si>
  <si>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</si>
  <si>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</si>
  <si>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</si>
  <si>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</si>
  <si>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</si>
  <si>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</si>
  <si>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</si>
  <si>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</si>
  <si>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</si>
  <si>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</si>
  <si>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</si>
  <si>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</si>
  <si>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</si>
  <si>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</si>
  <si>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</si>
  <si>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</si>
  <si>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</si>
  <si>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</si>
  <si>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</si>
  <si>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</si>
  <si>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</si>
  <si>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</si>
  <si>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</si>
  <si>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</si>
  <si>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</si>
  <si>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</si>
  <si>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</si>
  <si>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</si>
  <si>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</si>
  <si>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</si>
  <si>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</si>
  <si>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</si>
  <si>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</si>
  <si>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</si>
  <si>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</si>
  <si>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</si>
  <si>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</si>
  <si>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</si>
  <si>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</si>
  <si>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</si>
  <si>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</si>
  <si>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</si>
  <si>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</si>
  <si>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</si>
  <si>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</si>
  <si>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</si>
  <si>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</si>
  <si>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</si>
  <si>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</si>
  <si>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</si>
  <si>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</si>
  <si>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</si>
  <si>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</si>
  <si>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</si>
  <si>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</si>
  <si>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</si>
  <si>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</si>
  <si>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</si>
  <si>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</si>
  <si>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</si>
  <si>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</si>
  <si>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</si>
  <si>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</si>
  <si>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</si>
  <si>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</si>
  <si>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</si>
  <si>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</si>
  <si>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</si>
  <si>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</si>
  <si>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</si>
  <si>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</si>
  <si>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</si>
  <si>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</si>
  <si>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</si>
  <si>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</si>
  <si>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</si>
  <si>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</si>
  <si>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</si>
  <si>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</si>
  <si>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</si>
  <si>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</si>
  <si>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</si>
  <si>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</si>
  <si>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</si>
  <si>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</si>
  <si>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</si>
  <si>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</si>
  <si>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</si>
  <si>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</si>
  <si>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</si>
  <si>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</si>
  <si>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</si>
  <si>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</si>
  <si>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</si>
  <si>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</si>
  <si>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</si>
  <si>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</si>
  <si>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</si>
  <si>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</si>
  <si>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</si>
  <si>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</si>
  <si>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</si>
  <si>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</si>
  <si>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</si>
  <si>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</si>
  <si>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</si>
  <si>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</si>
  <si>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</si>
  <si>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</si>
  <si>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</si>
  <si>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</si>
  <si>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</si>
  <si>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</si>
  <si>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</si>
  <si>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</si>
  <si>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</si>
  <si>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</si>
  <si>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</si>
  <si>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</si>
  <si>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</si>
  <si>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</si>
  <si>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</si>
  <si>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</si>
  <si>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</si>
  <si>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</si>
  <si>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</si>
  <si>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</si>
  <si>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</si>
  <si>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</si>
  <si>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</si>
  <si>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</si>
  <si>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</si>
  <si>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</si>
  <si>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</si>
  <si>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</si>
  <si>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</si>
  <si>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</si>
  <si>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</si>
  <si>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</si>
  <si>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</si>
  <si>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</si>
  <si>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</si>
  <si>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</si>
  <si>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</si>
  <si>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</si>
  <si>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</si>
  <si>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</si>
  <si>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</si>
  <si>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</si>
  <si>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</si>
  <si>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</si>
  <si>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</si>
  <si>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</si>
  <si>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</si>
  <si>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</si>
  <si>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</si>
  <si>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</si>
  <si>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</si>
  <si>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</si>
  <si>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</si>
  <si>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</si>
  <si>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</si>
  <si>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</si>
  <si>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</si>
  <si>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</si>
  <si>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</si>
  <si>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</si>
  <si>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</si>
  <si>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</si>
  <si>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</si>
  <si>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</si>
  <si>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</si>
  <si>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</si>
  <si>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</si>
  <si>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</si>
  <si>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</si>
  <si>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</si>
  <si>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</si>
  <si>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</si>
  <si>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</si>
  <si>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</si>
  <si>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</si>
  <si>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</si>
  <si>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</si>
  <si>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</si>
  <si>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</si>
  <si>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</si>
  <si>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</si>
  <si>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</si>
  <si>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</si>
  <si>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</si>
  <si>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</si>
  <si>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</si>
  <si>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</si>
  <si>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</si>
  <si>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</si>
  <si>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</si>
  <si>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</si>
  <si>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</si>
  <si>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</si>
  <si>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</si>
  <si>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</si>
  <si>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</si>
  <si>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</si>
  <si>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</si>
  <si>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</si>
  <si>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</si>
  <si>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</si>
  <si>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</si>
  <si>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</si>
  <si>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</si>
  <si>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</si>
  <si>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</si>
  <si>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</si>
  <si>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</si>
  <si>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</si>
  <si>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</si>
  <si>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</si>
  <si>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</si>
  <si>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</si>
  <si>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</si>
  <si>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</si>
  <si>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</si>
  <si>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</si>
  <si>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</si>
  <si>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</si>
  <si>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</si>
  <si>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</si>
  <si>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</si>
  <si>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</si>
  <si>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</si>
  <si>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</si>
  <si>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</si>
  <si>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</si>
  <si>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</si>
  <si>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</si>
  <si>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</si>
  <si>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</si>
  <si>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</si>
  <si>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</si>
  <si>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</si>
  <si>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</si>
  <si>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</si>
  <si>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</si>
  <si>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</si>
  <si>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</si>
  <si>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</si>
  <si>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</si>
  <si>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</si>
  <si>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</si>
  <si>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</si>
  <si>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</si>
  <si>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</si>
  <si>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</si>
  <si>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</si>
  <si>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</si>
  <si>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</si>
  <si>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</si>
  <si>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</si>
  <si>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</si>
  <si>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</si>
  <si>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</si>
  <si>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</si>
  <si>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</si>
  <si>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</si>
  <si>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</si>
  <si>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</si>
  <si>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</si>
  <si>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</si>
  <si>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</si>
  <si>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</si>
  <si>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</si>
  <si>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</si>
  <si>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</si>
  <si>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</si>
  <si>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</si>
  <si>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</si>
  <si>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</si>
  <si>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</si>
  <si>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</si>
  <si>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</si>
  <si>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</si>
  <si>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</si>
  <si>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</si>
  <si>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</si>
  <si>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</si>
  <si>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</si>
  <si>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</si>
  <si>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</si>
  <si>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</si>
  <si>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</si>
  <si>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</si>
  <si>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</si>
  <si>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</si>
  <si>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</si>
  <si>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</si>
  <si>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</si>
  <si>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</si>
  <si>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</si>
  <si>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</si>
  <si>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</si>
  <si>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</si>
  <si>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</si>
  <si>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</si>
  <si>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</si>
  <si>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</si>
  <si>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</si>
  <si>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</si>
  <si>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</si>
  <si>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</si>
  <si>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</si>
  <si>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</si>
  <si>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</si>
  <si>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</si>
  <si>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</si>
  <si>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</si>
  <si>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</si>
  <si>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</si>
  <si>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</si>
  <si>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</si>
  <si>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</si>
  <si>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</si>
  <si>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</si>
  <si>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</si>
  <si>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</si>
  <si>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</si>
  <si>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</si>
  <si>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</si>
  <si>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</si>
  <si>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</si>
  <si>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</si>
  <si>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</si>
  <si>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</si>
  <si>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</si>
  <si>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</si>
  <si>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</si>
  <si>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</si>
  <si>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</si>
  <si>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</si>
  <si>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</si>
  <si>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</si>
  <si>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</si>
  <si>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</si>
  <si>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</si>
  <si>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</si>
  <si>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</si>
  <si>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</si>
  <si>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</si>
  <si>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</si>
  <si>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</si>
  <si>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مصرف اشور الدولي 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</si>
  <si>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</si>
  <si>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</si>
  <si>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</si>
  <si>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</si>
  <si>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</si>
  <si>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</si>
  <si>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</si>
  <si>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</si>
  <si>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 xml:space="preserve">مصرف بغداد </t>
  </si>
  <si>
    <t>المصرف المتحد للاستثمار</t>
  </si>
  <si>
    <t xml:space="preserve">مصرف الاقتصاد للاستثمار </t>
  </si>
  <si>
    <t xml:space="preserve">الموصل لمدن الالعاب </t>
  </si>
  <si>
    <t>مصرف عبر العراق للاستثمار</t>
  </si>
  <si>
    <t>مصرف الدولي الاسلامي</t>
  </si>
  <si>
    <t>رحاب كربلاء للمقاولات</t>
  </si>
  <si>
    <t>الكيمياوية والبلاستيكية</t>
  </si>
  <si>
    <t xml:space="preserve">مصرف الانصاري </t>
  </si>
  <si>
    <t>مصرف نور العراق الاسلامي</t>
  </si>
  <si>
    <t>الخليج للتأمين وأعادة التامين</t>
  </si>
  <si>
    <t>كركوك لانتاج المواد الانشائية</t>
  </si>
  <si>
    <t>IKFP</t>
  </si>
  <si>
    <t>مصرف الاستثمار</t>
  </si>
  <si>
    <t xml:space="preserve">البادية للنقل العام </t>
  </si>
  <si>
    <t>Weekly Trading Report 4/1/2026 - 8/1/2026</t>
  </si>
  <si>
    <t xml:space="preserve">     2026/1/8 - 2026/1/4 تقرير التداول الأسبوعي </t>
  </si>
  <si>
    <t xml:space="preserve">     2026/1/8 - 2026/1/4 ISX-OTC تقرير التداول الأسبوعي /المنصة     </t>
  </si>
  <si>
    <t xml:space="preserve">Over The Counter Platform (OTC) Weekly Trading Report 4/1/2026 - 8/1/2026 </t>
  </si>
  <si>
    <t>التقرير الاسبوعي لتداول الاسهم المباعة من غير العراقيين في السوق العراق للاوراق المالية 2026/1/4 - 2026/1/8</t>
  </si>
  <si>
    <t>Non-Iraqi Weekly Trading Report (Sell)  4/1/2026 - 8/1/2026</t>
  </si>
  <si>
    <t>التقرير الاسبوعي لتداول الاسهم المشتراة لغير العراقيين في السوق العراق للاوراق المالية 2026/1/4 - 2026/1/8</t>
  </si>
  <si>
    <t>Non-Iraqi Weekly Trading Report (Buy) 4/1/2026 - 8/1/2026</t>
  </si>
  <si>
    <t xml:space="preserve"> أسعار الاغلاق لاسهم الشركات المساهمة المدرجة للفترة 2026/1/4 - 2026/1/8</t>
  </si>
  <si>
    <t>Closing prices for the  listed companies from 4/1/2026 - 8/4/2026</t>
  </si>
  <si>
    <t>2026/1/8 - 2026/1/4 تقرير التداول الأسبوعي /المنصة الثالثة</t>
  </si>
  <si>
    <t xml:space="preserve">Undisclosed Platform Weekly Trading Report 4/1/2026 - 8/1/2026            </t>
  </si>
  <si>
    <t>2026/1/8 - 2026/1/4 تقرير التداول الأسبوعي / المنصة الثانية</t>
  </si>
  <si>
    <t xml:space="preserve">Second Platform Weekly Trading Report 4/1/2026 - 8/1/2026 </t>
  </si>
  <si>
    <t xml:space="preserve">      2026/1/8 - 2026/1/4 تقرير التداول الأسبوعي / المنصة النظامية</t>
  </si>
  <si>
    <t xml:space="preserve">   Weekly Trading Report / Regular 4/1/2026 - 8/1/2026 </t>
  </si>
  <si>
    <t xml:space="preserve">النخبة للمقاولات العامة </t>
  </si>
  <si>
    <t>مصرف كوردستان الدولي الاسلامي</t>
  </si>
  <si>
    <t xml:space="preserve">الحديثة للانتاج الحيواني </t>
  </si>
  <si>
    <t>نشرة تداول سندات انجاز - "الاصدارية الثانية"</t>
  </si>
  <si>
    <t>فئة السند</t>
  </si>
  <si>
    <t>رمز التداول</t>
  </si>
  <si>
    <t>افتتاح</t>
  </si>
  <si>
    <t>سعر الاغلاق الحالي</t>
  </si>
  <si>
    <t>سعر الاغلاق السابق</t>
  </si>
  <si>
    <t xml:space="preserve">عدد السندات المتداولة </t>
  </si>
  <si>
    <t xml:space="preserve">قيمة السندات المتداولة </t>
  </si>
  <si>
    <t>CB65</t>
  </si>
  <si>
    <t xml:space="preserve">المجموع </t>
  </si>
  <si>
    <t xml:space="preserve">     2026/1/8- 2026/1/4 تقرير التداول الأسبوعي/سندات     </t>
  </si>
  <si>
    <t xml:space="preserve"> Weekly Trading Report 4/1/2026 - 8/1/2026 </t>
  </si>
  <si>
    <t xml:space="preserve">سد الموصل السياحية </t>
  </si>
  <si>
    <t xml:space="preserve">مصرف الاتحاد العراقي </t>
  </si>
  <si>
    <t xml:space="preserve">التقرير الاسبوعي لتداول الاسهم المباعة من غير العراقيين في منصة ISX-OTC </t>
  </si>
  <si>
    <t xml:space="preserve">الاسهم المتداولة  </t>
  </si>
  <si>
    <t>Company Names</t>
  </si>
  <si>
    <t xml:space="preserve">مصرف الوركاء للاستثمار و التمويل </t>
  </si>
  <si>
    <t>Warka Bank for inv.&amp;Finance</t>
  </si>
  <si>
    <t>Total Bank sector</t>
  </si>
  <si>
    <t>المجموع الكلي</t>
  </si>
  <si>
    <t>Grand Total</t>
  </si>
  <si>
    <t>Non-Iraqi Weekly Trading Report (Sell)  4/1/2026- 8/1/2026</t>
  </si>
  <si>
    <t xml:space="preserve">المصرف العراقي الاسلامي </t>
  </si>
  <si>
    <t xml:space="preserve">المصرف الاهلي العراقي </t>
  </si>
  <si>
    <t xml:space="preserve">National Bank Of Iraq </t>
  </si>
  <si>
    <t xml:space="preserve">مصرف الخليج التجاري </t>
  </si>
  <si>
    <t>Al-Mansour Bank</t>
  </si>
  <si>
    <t>مدينة العاب الكرخ السياحية</t>
  </si>
  <si>
    <t>AL-Nukhba for General  Construction</t>
  </si>
  <si>
    <t>Total Service sector</t>
  </si>
  <si>
    <t xml:space="preserve">قطاع الصناعة </t>
  </si>
  <si>
    <t xml:space="preserve">صناعة المواد الانشائية الحديثة </t>
  </si>
  <si>
    <t>Modern Constrcution Materials Industry</t>
  </si>
  <si>
    <t xml:space="preserve">مجموع قطاع الصناعة </t>
  </si>
  <si>
    <t>Total Industry sector</t>
  </si>
  <si>
    <t xml:space="preserve">قطاع الزراعة </t>
  </si>
  <si>
    <t>Agricultural Sector</t>
  </si>
  <si>
    <t xml:space="preserve">مجموع قطاع الزراعة </t>
  </si>
  <si>
    <t>Total Agricultural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</si>
  <si>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</si>
  <si>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</si>
  <si>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</si>
  <si>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</si>
  <si>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</si>
  <si>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International islamic 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</si>
</sst>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99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b/>
      <sz val="20"/>
      <color rgb="FF002060"/>
      <name val="Calibri"/>
      <family val="2"/>
    </font>
    <font>
      <b/>
      <sz val="14"/>
      <color rgb="FF002060"/>
      <name val="Calibri"/>
      <family val="2"/>
    </font>
    <font>
      <sz val="11"/>
      <color theme="1"/>
      <name val="Calibri"/>
      <family val="2"/>
    </font>
    <font>
      <b/>
      <sz val="15"/>
      <color rgb="FF002060"/>
      <name val="Calibri"/>
      <family val="2"/>
    </font>
    <font>
      <b/>
      <sz val="13"/>
      <color rgb="FF002060"/>
      <name val="Calibri"/>
      <family val="2"/>
    </font>
    <font>
      <b/>
      <sz val="12"/>
      <color indexed="56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721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</cellStyleXfs>
  <cellXfs count="200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82" fillId="0" borderId="0" xfId="0" applyFont="1"/>
    <xf numFmtId="0" fontId="73" fillId="0" borderId="26" xfId="0" applyFont="1" applyBorder="1" applyAlignment="1">
      <alignment vertical="center"/>
    </xf>
    <xf numFmtId="0" fontId="73" fillId="0" borderId="28" xfId="0" applyFont="1" applyBorder="1" applyAlignment="1">
      <alignment vertical="center"/>
    </xf>
    <xf numFmtId="0" fontId="83" fillId="0" borderId="28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34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1" fillId="0" borderId="34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0" fontId="92" fillId="0" borderId="0" xfId="0" applyFont="1"/>
    <xf numFmtId="0" fontId="91" fillId="24" borderId="19" xfId="175" applyFont="1" applyFill="1" applyBorder="1" applyAlignment="1">
      <alignment horizontal="center" vertical="center"/>
    </xf>
    <xf numFmtId="0" fontId="91" fillId="24" borderId="19" xfId="175" applyFont="1" applyFill="1" applyBorder="1" applyAlignment="1">
      <alignment horizontal="center" vertical="center" wrapText="1"/>
    </xf>
    <xf numFmtId="3" fontId="94" fillId="0" borderId="19" xfId="0" applyNumberFormat="1" applyFont="1" applyBorder="1" applyAlignment="1">
      <alignment horizontal="center" vertical="center"/>
    </xf>
    <xf numFmtId="0" fontId="94" fillId="0" borderId="19" xfId="0" applyFont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19" xfId="0" applyFont="1" applyFill="1" applyBorder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2" fontId="90" fillId="0" borderId="25" xfId="0" applyNumberFormat="1" applyFont="1" applyBorder="1" applyAlignment="1">
      <alignment horizontal="center" vertical="center"/>
    </xf>
    <xf numFmtId="0" fontId="93" fillId="0" borderId="19" xfId="0" applyFont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0" fontId="81" fillId="0" borderId="27" xfId="0" applyFont="1" applyBorder="1" applyAlignment="1">
      <alignment horizontal="center" vertical="center"/>
    </xf>
    <xf numFmtId="0" fontId="81" fillId="0" borderId="26" xfId="0" applyFont="1" applyBorder="1" applyAlignment="1">
      <alignment horizontal="center" vertical="center"/>
    </xf>
    <xf numFmtId="0" fontId="81" fillId="0" borderId="35" xfId="0" applyFont="1" applyBorder="1" applyAlignment="1">
      <alignment horizontal="center" vertical="center"/>
    </xf>
    <xf numFmtId="0" fontId="81" fillId="0" borderId="25" xfId="0" applyFont="1" applyBorder="1" applyAlignment="1">
      <alignment horizontal="center" vertical="center"/>
    </xf>
    <xf numFmtId="0" fontId="83" fillId="57" borderId="19" xfId="0" applyFont="1" applyFill="1" applyBorder="1" applyAlignment="1">
      <alignment horizontal="left" vertical="center" wrapText="1"/>
    </xf>
    <xf numFmtId="1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right" vertical="center"/>
    </xf>
    <xf numFmtId="0" fontId="73" fillId="0" borderId="23" xfId="0" applyFont="1" applyBorder="1" applyAlignment="1">
      <alignment horizontal="center" vertical="center"/>
    </xf>
    <xf numFmtId="0" fontId="73" fillId="0" borderId="0" xfId="0" applyFont="1" applyAlignment="1">
      <alignment horizontal="center" vertical="center" readingOrder="2"/>
    </xf>
    <xf numFmtId="0" fontId="95" fillId="56" borderId="52" xfId="0" applyFont="1" applyFill="1" applyBorder="1" applyAlignment="1">
      <alignment horizontal="center" vertical="center"/>
    </xf>
    <xf numFmtId="0" fontId="95" fillId="56" borderId="52" xfId="0" applyFont="1" applyFill="1" applyBorder="1" applyAlignment="1">
      <alignment horizontal="center" vertical="center" wrapText="1"/>
    </xf>
    <xf numFmtId="0" fontId="95" fillId="59" borderId="44" xfId="0" applyFont="1" applyFill="1" applyBorder="1" applyAlignment="1">
      <alignment horizontal="center" vertical="center" wrapText="1"/>
    </xf>
    <xf numFmtId="0" fontId="95" fillId="60" borderId="53" xfId="0" applyFont="1" applyFill="1" applyBorder="1" applyAlignment="1">
      <alignment horizontal="right" vertical="center"/>
    </xf>
    <xf numFmtId="0" fontId="95" fillId="60" borderId="54" xfId="0" applyFont="1" applyFill="1" applyBorder="1" applyAlignment="1">
      <alignment horizontal="right" vertical="center"/>
    </xf>
    <xf numFmtId="0" fontId="95" fillId="60" borderId="55" xfId="0" applyFont="1" applyFill="1" applyBorder="1" applyAlignment="1">
      <alignment horizontal="right" vertical="center"/>
    </xf>
    <xf numFmtId="0" fontId="95" fillId="60" borderId="56" xfId="0" applyFont="1" applyFill="1" applyBorder="1" applyAlignment="1">
      <alignment horizontal="left" vertical="center"/>
    </xf>
    <xf numFmtId="0" fontId="96" fillId="0" borderId="52" xfId="176" applyFont="1" applyBorder="1" applyAlignment="1">
      <alignment horizontal="right" vertical="center"/>
    </xf>
    <xf numFmtId="168" fontId="97" fillId="0" borderId="56" xfId="114" applyNumberFormat="1" applyFont="1" applyBorder="1" applyAlignment="1">
      <alignment vertical="center"/>
    </xf>
    <xf numFmtId="3" fontId="95" fillId="0" borderId="57" xfId="176" applyNumberFormat="1" applyFont="1" applyBorder="1" applyAlignment="1">
      <alignment horizontal="center" vertical="center"/>
    </xf>
    <xf numFmtId="3" fontId="95" fillId="59" borderId="57" xfId="176" applyNumberFormat="1" applyFont="1" applyFill="1" applyBorder="1" applyAlignment="1">
      <alignment horizontal="center" vertical="center"/>
    </xf>
    <xf numFmtId="0" fontId="95" fillId="59" borderId="56" xfId="0" applyFont="1" applyFill="1" applyBorder="1" applyAlignment="1">
      <alignment vertical="center"/>
    </xf>
    <xf numFmtId="0" fontId="95" fillId="59" borderId="58" xfId="176" applyFont="1" applyFill="1" applyBorder="1" applyAlignment="1">
      <alignment horizontal="right" vertical="center"/>
    </xf>
    <xf numFmtId="0" fontId="95" fillId="59" borderId="59" xfId="176" applyFont="1" applyFill="1" applyBorder="1" applyAlignment="1">
      <alignment horizontal="right" vertical="center"/>
    </xf>
    <xf numFmtId="0" fontId="98" fillId="56" borderId="52" xfId="0" applyFont="1" applyFill="1" applyBorder="1" applyAlignment="1">
      <alignment horizontal="center" vertical="center"/>
    </xf>
    <xf numFmtId="0" fontId="98" fillId="56" borderId="52" xfId="0" applyFont="1" applyFill="1" applyBorder="1" applyAlignment="1">
      <alignment horizontal="center" vertical="center" wrapText="1"/>
    </xf>
    <xf numFmtId="0" fontId="98" fillId="59" borderId="56" xfId="0" applyFont="1" applyFill="1" applyBorder="1" applyAlignment="1">
      <alignment horizontal="center" vertical="center" wrapText="1"/>
    </xf>
    <xf numFmtId="0" fontId="98" fillId="60" borderId="53" xfId="0" applyFont="1" applyFill="1" applyBorder="1" applyAlignment="1">
      <alignment horizontal="right" vertical="center"/>
    </xf>
    <xf numFmtId="0" fontId="98" fillId="60" borderId="54" xfId="0" applyFont="1" applyFill="1" applyBorder="1" applyAlignment="1">
      <alignment horizontal="right" vertical="center"/>
    </xf>
    <xf numFmtId="0" fontId="98" fillId="60" borderId="55" xfId="0" applyFont="1" applyFill="1" applyBorder="1" applyAlignment="1">
      <alignment horizontal="right" vertical="center"/>
    </xf>
    <xf numFmtId="0" fontId="98" fillId="60" borderId="56" xfId="0" applyFont="1" applyFill="1" applyBorder="1" applyAlignment="1">
      <alignment horizontal="left" vertical="center"/>
    </xf>
    <xf numFmtId="0" fontId="98" fillId="0" borderId="52" xfId="176" applyFont="1" applyBorder="1" applyAlignment="1">
      <alignment horizontal="right" vertical="center"/>
    </xf>
    <xf numFmtId="0" fontId="98" fillId="0" borderId="52" xfId="176" applyFont="1" applyBorder="1" applyAlignment="1">
      <alignment horizontal="left" vertical="center"/>
    </xf>
    <xf numFmtId="3" fontId="98" fillId="0" borderId="57" xfId="176" applyNumberFormat="1" applyFont="1" applyBorder="1" applyAlignment="1">
      <alignment horizontal="center" vertical="center"/>
    </xf>
    <xf numFmtId="0" fontId="98" fillId="0" borderId="56" xfId="200" applyFont="1" applyBorder="1" applyAlignment="1">
      <alignment vertical="center"/>
    </xf>
    <xf numFmtId="0" fontId="98" fillId="59" borderId="58" xfId="176" applyFont="1" applyFill="1" applyBorder="1" applyAlignment="1">
      <alignment horizontal="center" vertical="center"/>
    </xf>
    <xf numFmtId="0" fontId="98" fillId="59" borderId="59" xfId="176" applyFont="1" applyFill="1" applyBorder="1" applyAlignment="1">
      <alignment horizontal="center" vertical="center"/>
    </xf>
    <xf numFmtId="3" fontId="98" fillId="59" borderId="57" xfId="176" applyNumberFormat="1" applyFont="1" applyFill="1" applyBorder="1" applyAlignment="1">
      <alignment horizontal="center" vertical="center"/>
    </xf>
    <xf numFmtId="0" fontId="98" fillId="59" borderId="56" xfId="0" applyFont="1" applyFill="1" applyBorder="1" applyAlignment="1">
      <alignment vertical="center"/>
    </xf>
    <xf numFmtId="0" fontId="81" fillId="58" borderId="60" xfId="0" applyFont="1" applyFill="1" applyBorder="1" applyAlignment="1">
      <alignment horizontal="center" vertical="center"/>
    </xf>
    <xf numFmtId="0" fontId="81" fillId="58" borderId="61" xfId="0" applyFont="1" applyFill="1" applyBorder="1" applyAlignment="1">
      <alignment horizontal="center" vertical="center"/>
    </xf>
    <xf numFmtId="0" fontId="81" fillId="58" borderId="62" xfId="0" applyFont="1" applyFill="1" applyBorder="1" applyAlignment="1">
      <alignment horizontal="center" vertical="center"/>
    </xf>
    <xf numFmtId="0" fontId="81" fillId="58" borderId="63" xfId="0" applyFont="1" applyFill="1" applyBorder="1" applyAlignment="1">
      <alignment horizontal="center" vertical="center"/>
    </xf>
    <xf numFmtId="0" fontId="81" fillId="58" borderId="64" xfId="0" applyFont="1" applyFill="1" applyBorder="1" applyAlignment="1">
      <alignment horizontal="center" vertical="center"/>
    </xf>
    <xf numFmtId="0" fontId="81" fillId="58" borderId="65" xfId="0" applyFont="1" applyFill="1" applyBorder="1" applyAlignment="1">
      <alignment horizontal="center" vertical="center"/>
    </xf>
  </cellXfs>
  <cellStyles count="721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1937252</xdr:colOff>
      <xdr:row>0</xdr:row>
      <xdr:rowOff>95249</xdr:rowOff>
    </xdr:from>
    <xdr:to>
      <xdr:col>14</xdr:col>
      <xdr:colOff>2944092</xdr:colOff>
      <xdr:row>1</xdr:row>
      <xdr:rowOff>458931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45295" y="95249"/>
          <a:ext cx="1006840" cy="987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1951980</xdr:colOff>
      <xdr:row>37</xdr:row>
      <xdr:rowOff>26266</xdr:rowOff>
    </xdr:from>
    <xdr:ext cx="1000771" cy="934894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36636" y="8728652"/>
          <a:ext cx="1000771" cy="9348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2007673</xdr:colOff>
      <xdr:row>68</xdr:row>
      <xdr:rowOff>86879</xdr:rowOff>
    </xdr:from>
    <xdr:ext cx="945079" cy="79634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36635" y="18080470"/>
          <a:ext cx="945079" cy="79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1819275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257176</xdr:colOff>
      <xdr:row>0</xdr:row>
      <xdr:rowOff>190500</xdr:rowOff>
    </xdr:from>
    <xdr:to>
      <xdr:col>9</xdr:col>
      <xdr:colOff>1196337</xdr:colOff>
      <xdr:row>4</xdr:row>
      <xdr:rowOff>80976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15B6EF57-409A-4A13-BFBC-DAFBCBE50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784263" y="190500"/>
          <a:ext cx="939161" cy="957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1</xdr:row>
      <xdr:rowOff>250265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2836277</xdr:colOff>
      <xdr:row>24</xdr:row>
      <xdr:rowOff>5055</xdr:rowOff>
    </xdr:from>
    <xdr:to>
      <xdr:col>6</xdr:col>
      <xdr:colOff>3327570</xdr:colOff>
      <xdr:row>25</xdr:row>
      <xdr:rowOff>253932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6" y="3587920"/>
          <a:ext cx="491293" cy="51264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2447926</xdr:colOff>
      <xdr:row>0</xdr:row>
      <xdr:rowOff>57150</xdr:rowOff>
    </xdr:from>
    <xdr:to>
      <xdr:col>6</xdr:col>
      <xdr:colOff>3095625</xdr:colOff>
      <xdr:row>1</xdr:row>
      <xdr:rowOff>325251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BCFE88-33B2-4C47-9562-07C6DD574A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541675" y="57150"/>
          <a:ext cx="647699" cy="64910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2335696</xdr:colOff>
      <xdr:row>64</xdr:row>
      <xdr:rowOff>53121</xdr:rowOff>
    </xdr:from>
    <xdr:to>
      <xdr:col>7</xdr:col>
      <xdr:colOff>2733261</xdr:colOff>
      <xdr:row>65</xdr:row>
      <xdr:rowOff>231214</xdr:rowOff>
    </xdr:to>
    <xdr:pic>
      <xdr:nvPicPr>
        <xdr:cNvPr id="7" name="Picture 4">
          <a:extLst>
            <a:ext uri="{FF2B5EF4-FFF2-40B4-BE49-F238E27FC236}">
              <a16:creationId xmlns:a16="http://schemas.microsoft.com/office/drawing/2014/main" id="{111694E2-CBE6-47BA-A4F2-3DB351A1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3073413" y="15094338"/>
          <a:ext cx="397565" cy="42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2272739</xdr:colOff>
      <xdr:row>0</xdr:row>
      <xdr:rowOff>24848</xdr:rowOff>
    </xdr:from>
    <xdr:to>
      <xdr:col>7</xdr:col>
      <xdr:colOff>2710436</xdr:colOff>
      <xdr:row>1</xdr:row>
      <xdr:rowOff>247650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E30F44-7617-4E9B-2378-0DAC6FF8B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993438739" y="24848"/>
          <a:ext cx="437697" cy="4704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10919</xdr:rowOff>
    </xdr:from>
    <xdr:to>
      <xdr:col>13</xdr:col>
      <xdr:colOff>2100072</xdr:colOff>
      <xdr:row>1</xdr:row>
      <xdr:rowOff>314961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10919"/>
          <a:ext cx="792549" cy="734738"/>
        </a:xfrm>
        <a:prstGeom prst="rect">
          <a:avLst/>
        </a:prstGeom>
      </xdr:spPr>
    </xdr:pic>
    <xdr:clientData/>
  </xdr:twoCellAnchor>
  <xdr:oneCellAnchor>
    <xdr:from>
      <xdr:col>13</xdr:col>
      <xdr:colOff>1307523</xdr:colOff>
      <xdr:row>37</xdr:row>
      <xdr:rowOff>10919</xdr:rowOff>
    </xdr:from>
    <xdr:ext cx="792549" cy="734738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10919"/>
          <a:ext cx="792549" cy="734738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1388470</xdr:colOff>
      <xdr:row>0</xdr:row>
      <xdr:rowOff>0</xdr:rowOff>
    </xdr:from>
    <xdr:to>
      <xdr:col>14</xdr:col>
      <xdr:colOff>2113547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02"/>
  <sheetViews>
    <sheetView rightToLeft="1" topLeftCell="A78" zoomScale="110" zoomScaleNormal="110" workbookViewId="0">
      <selection activeCell="F98" sqref="F98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48.75" customHeight="1">
      <c r="B1" s="107" t="s">
        <v>4</v>
      </c>
      <c r="C1" s="108"/>
      <c r="D1" s="108"/>
      <c r="E1" s="116" t="s">
        <v>412</v>
      </c>
      <c r="F1" s="116"/>
      <c r="G1" s="116"/>
      <c r="H1" s="116"/>
      <c r="I1" s="116"/>
      <c r="J1" s="116"/>
      <c r="K1" s="116"/>
      <c r="L1" s="116"/>
      <c r="M1" s="116"/>
      <c r="N1" s="116"/>
      <c r="O1" s="18"/>
    </row>
    <row r="2" spans="2:15" ht="41.25" customHeight="1">
      <c r="B2" s="119" t="s">
        <v>5</v>
      </c>
      <c r="C2" s="120"/>
      <c r="D2" s="120"/>
      <c r="E2" s="120"/>
      <c r="F2" s="116" t="s">
        <v>411</v>
      </c>
      <c r="G2" s="116"/>
      <c r="H2" s="116"/>
      <c r="I2" s="116"/>
      <c r="J2" s="116"/>
      <c r="K2" s="116"/>
      <c r="L2" s="116"/>
      <c r="M2" s="116"/>
      <c r="N2" s="116"/>
      <c r="O2" s="30"/>
    </row>
    <row r="3" spans="2:15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0" t="s">
        <v>12</v>
      </c>
      <c r="C4" s="118" t="s">
        <v>3</v>
      </c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2:15" ht="15.95" customHeight="1">
      <c r="B5" s="37" t="s">
        <v>374</v>
      </c>
      <c r="C5" s="54" t="s">
        <v>169</v>
      </c>
      <c r="D5" s="51">
        <v>0.66</v>
      </c>
      <c r="E5" s="51">
        <v>0.68</v>
      </c>
      <c r="F5" s="51">
        <v>0.66</v>
      </c>
      <c r="G5" s="41">
        <v>0.67</v>
      </c>
      <c r="H5" s="51">
        <v>0.67</v>
      </c>
      <c r="I5" s="51">
        <v>0.66</v>
      </c>
      <c r="J5" s="42">
        <v>1.5151515151515138</v>
      </c>
      <c r="K5" s="43">
        <v>16</v>
      </c>
      <c r="L5" s="43">
        <v>8633844</v>
      </c>
      <c r="M5" s="43">
        <v>5794287.9900000002</v>
      </c>
      <c r="N5" s="44">
        <v>4</v>
      </c>
      <c r="O5" s="45" t="s">
        <v>170</v>
      </c>
    </row>
    <row r="6" spans="2:15" ht="15.95" customHeight="1">
      <c r="B6" s="37" t="s">
        <v>396</v>
      </c>
      <c r="C6" s="54" t="s">
        <v>36</v>
      </c>
      <c r="D6" s="51">
        <v>3.44</v>
      </c>
      <c r="E6" s="51">
        <v>3.47</v>
      </c>
      <c r="F6" s="51">
        <v>3.4</v>
      </c>
      <c r="G6" s="41">
        <v>3.43</v>
      </c>
      <c r="H6" s="51">
        <v>3.4</v>
      </c>
      <c r="I6" s="51">
        <v>3.44</v>
      </c>
      <c r="J6" s="42">
        <v>-1.1627906976744207</v>
      </c>
      <c r="K6" s="43">
        <v>486</v>
      </c>
      <c r="L6" s="43">
        <v>207122319</v>
      </c>
      <c r="M6" s="43">
        <v>710408671.26999998</v>
      </c>
      <c r="N6" s="44">
        <v>4</v>
      </c>
      <c r="O6" s="45" t="s">
        <v>48</v>
      </c>
    </row>
    <row r="7" spans="2:15" ht="15.95" customHeight="1">
      <c r="B7" s="37" t="s">
        <v>98</v>
      </c>
      <c r="C7" s="54" t="s">
        <v>99</v>
      </c>
      <c r="D7" s="51">
        <v>1.1000000000000001</v>
      </c>
      <c r="E7" s="51">
        <v>1.1000000000000001</v>
      </c>
      <c r="F7" s="51">
        <v>1</v>
      </c>
      <c r="G7" s="41">
        <v>1.04</v>
      </c>
      <c r="H7" s="51">
        <v>1.02</v>
      </c>
      <c r="I7" s="51">
        <v>1.1100000000000001</v>
      </c>
      <c r="J7" s="42">
        <v>-8.1081081081081141</v>
      </c>
      <c r="K7" s="43">
        <v>98</v>
      </c>
      <c r="L7" s="43">
        <v>27007784</v>
      </c>
      <c r="M7" s="43">
        <v>27986294.640000001</v>
      </c>
      <c r="N7" s="44">
        <v>4</v>
      </c>
      <c r="O7" s="45" t="s">
        <v>100</v>
      </c>
    </row>
    <row r="8" spans="2:15" ht="15.95" customHeight="1">
      <c r="B8" s="37" t="s">
        <v>386</v>
      </c>
      <c r="C8" s="54" t="s">
        <v>45</v>
      </c>
      <c r="D8" s="51">
        <v>0.06</v>
      </c>
      <c r="E8" s="51">
        <v>0.06</v>
      </c>
      <c r="F8" s="51">
        <v>0.06</v>
      </c>
      <c r="G8" s="51">
        <v>0.06</v>
      </c>
      <c r="H8" s="51">
        <v>0.06</v>
      </c>
      <c r="I8" s="51">
        <v>0.06</v>
      </c>
      <c r="J8" s="42">
        <v>0</v>
      </c>
      <c r="K8" s="43">
        <v>15</v>
      </c>
      <c r="L8" s="43">
        <v>57017282</v>
      </c>
      <c r="M8" s="43">
        <v>3421036.92</v>
      </c>
      <c r="N8" s="44">
        <v>4</v>
      </c>
      <c r="O8" s="45" t="s">
        <v>66</v>
      </c>
    </row>
    <row r="9" spans="2:15" ht="15.95" customHeight="1">
      <c r="B9" s="37" t="s">
        <v>409</v>
      </c>
      <c r="C9" s="54" t="s">
        <v>25</v>
      </c>
      <c r="D9" s="51">
        <v>0.22</v>
      </c>
      <c r="E9" s="51">
        <v>0.23</v>
      </c>
      <c r="F9" s="51">
        <v>0.22</v>
      </c>
      <c r="G9" s="41">
        <v>0.22</v>
      </c>
      <c r="H9" s="51">
        <v>0.23</v>
      </c>
      <c r="I9" s="51">
        <v>0.24</v>
      </c>
      <c r="J9" s="42">
        <v>-4.1666666666666625</v>
      </c>
      <c r="K9" s="43">
        <v>32</v>
      </c>
      <c r="L9" s="43">
        <v>64281714</v>
      </c>
      <c r="M9" s="43">
        <v>14324457.469999999</v>
      </c>
      <c r="N9" s="44">
        <v>4</v>
      </c>
      <c r="O9" s="45" t="s">
        <v>26</v>
      </c>
    </row>
    <row r="10" spans="2:15" ht="15.95" customHeight="1">
      <c r="B10" s="37" t="s">
        <v>50</v>
      </c>
      <c r="C10" s="54" t="s">
        <v>51</v>
      </c>
      <c r="D10" s="51">
        <v>4.7699999999999996</v>
      </c>
      <c r="E10" s="51">
        <v>4.8</v>
      </c>
      <c r="F10" s="51">
        <v>4.75</v>
      </c>
      <c r="G10" s="41">
        <v>4.8</v>
      </c>
      <c r="H10" s="51">
        <v>4.79</v>
      </c>
      <c r="I10" s="51">
        <v>4.7699999999999996</v>
      </c>
      <c r="J10" s="42">
        <v>0.41928721174004924</v>
      </c>
      <c r="K10" s="43">
        <v>201</v>
      </c>
      <c r="L10" s="43">
        <v>70023342</v>
      </c>
      <c r="M10" s="43">
        <v>336001107.19999999</v>
      </c>
      <c r="N10" s="44">
        <v>4</v>
      </c>
      <c r="O10" s="45" t="s">
        <v>52</v>
      </c>
    </row>
    <row r="11" spans="2:15" ht="15.95" customHeight="1">
      <c r="B11" s="37" t="s">
        <v>398</v>
      </c>
      <c r="C11" s="54" t="s">
        <v>74</v>
      </c>
      <c r="D11" s="51">
        <v>0.24</v>
      </c>
      <c r="E11" s="51">
        <v>0.24</v>
      </c>
      <c r="F11" s="51">
        <v>0.23</v>
      </c>
      <c r="G11" s="41">
        <v>0.23</v>
      </c>
      <c r="H11" s="51">
        <v>0.23</v>
      </c>
      <c r="I11" s="51">
        <v>0.24</v>
      </c>
      <c r="J11" s="42">
        <v>-4.1666666666666625</v>
      </c>
      <c r="K11" s="43">
        <v>19</v>
      </c>
      <c r="L11" s="43">
        <v>73095000</v>
      </c>
      <c r="M11" s="43">
        <v>16865991.809999999</v>
      </c>
      <c r="N11" s="44">
        <v>4</v>
      </c>
      <c r="O11" s="45" t="s">
        <v>75</v>
      </c>
    </row>
    <row r="12" spans="2:15" ht="15.95" customHeight="1">
      <c r="B12" s="37" t="s">
        <v>53</v>
      </c>
      <c r="C12" s="54" t="s">
        <v>42</v>
      </c>
      <c r="D12" s="51">
        <v>0.28999999999999998</v>
      </c>
      <c r="E12" s="51">
        <v>0.3</v>
      </c>
      <c r="F12" s="51">
        <v>0.28999999999999998</v>
      </c>
      <c r="G12" s="41">
        <v>0.28999999999999998</v>
      </c>
      <c r="H12" s="51">
        <v>0.28999999999999998</v>
      </c>
      <c r="I12" s="51">
        <v>0.28999999999999998</v>
      </c>
      <c r="J12" s="42">
        <v>0</v>
      </c>
      <c r="K12" s="43">
        <v>54</v>
      </c>
      <c r="L12" s="43">
        <v>240129082</v>
      </c>
      <c r="M12" s="43">
        <v>70138656.310000002</v>
      </c>
      <c r="N12" s="44">
        <v>4</v>
      </c>
      <c r="O12" s="45" t="s">
        <v>43</v>
      </c>
    </row>
    <row r="13" spans="2:15" ht="15.95" customHeight="1">
      <c r="B13" s="37" t="s">
        <v>443</v>
      </c>
      <c r="C13" s="54" t="s">
        <v>220</v>
      </c>
      <c r="D13" s="51">
        <v>0.2</v>
      </c>
      <c r="E13" s="51">
        <v>0.2</v>
      </c>
      <c r="F13" s="51">
        <v>0.19</v>
      </c>
      <c r="G13" s="41">
        <v>0.2</v>
      </c>
      <c r="H13" s="51">
        <v>0.19</v>
      </c>
      <c r="I13" s="51">
        <v>0.22</v>
      </c>
      <c r="J13" s="42">
        <v>-13.636363636363635</v>
      </c>
      <c r="K13" s="43">
        <v>3</v>
      </c>
      <c r="L13" s="43">
        <v>1125254</v>
      </c>
      <c r="M13" s="43">
        <v>225040.8</v>
      </c>
      <c r="N13" s="44">
        <v>2</v>
      </c>
      <c r="O13" s="45" t="s">
        <v>223</v>
      </c>
    </row>
    <row r="14" spans="2:15" ht="15.95" customHeight="1">
      <c r="B14" s="37" t="s">
        <v>428</v>
      </c>
      <c r="C14" s="54" t="s">
        <v>159</v>
      </c>
      <c r="D14" s="51">
        <v>1.2</v>
      </c>
      <c r="E14" s="51">
        <v>1.2</v>
      </c>
      <c r="F14" s="51">
        <v>1.2</v>
      </c>
      <c r="G14" s="41">
        <v>1.2</v>
      </c>
      <c r="H14" s="51">
        <v>1.2</v>
      </c>
      <c r="I14" s="51">
        <v>1.25</v>
      </c>
      <c r="J14" s="42">
        <v>-4.0000000000000036</v>
      </c>
      <c r="K14" s="43">
        <v>1</v>
      </c>
      <c r="L14" s="43">
        <v>110331</v>
      </c>
      <c r="M14" s="43">
        <v>132397.20000000001</v>
      </c>
      <c r="N14" s="44">
        <v>1</v>
      </c>
      <c r="O14" s="45" t="s">
        <v>160</v>
      </c>
    </row>
    <row r="15" spans="2:15" ht="15.95" customHeight="1">
      <c r="B15" s="37" t="s">
        <v>387</v>
      </c>
      <c r="C15" s="54" t="s">
        <v>123</v>
      </c>
      <c r="D15" s="51">
        <v>0.3</v>
      </c>
      <c r="E15" s="51">
        <v>0.32</v>
      </c>
      <c r="F15" s="51">
        <v>0.3</v>
      </c>
      <c r="G15" s="41">
        <v>0.3</v>
      </c>
      <c r="H15" s="51">
        <v>0.3</v>
      </c>
      <c r="I15" s="51">
        <v>0.3</v>
      </c>
      <c r="J15" s="42">
        <v>0</v>
      </c>
      <c r="K15" s="43">
        <v>162</v>
      </c>
      <c r="L15" s="43">
        <v>279760626</v>
      </c>
      <c r="M15" s="43">
        <v>84868024.280000001</v>
      </c>
      <c r="N15" s="44">
        <v>4</v>
      </c>
      <c r="O15" s="45" t="s">
        <v>128</v>
      </c>
    </row>
    <row r="16" spans="2:15" ht="15.95" customHeight="1">
      <c r="B16" s="37" t="s">
        <v>38</v>
      </c>
      <c r="C16" s="54" t="s">
        <v>37</v>
      </c>
      <c r="D16" s="51">
        <v>1.95</v>
      </c>
      <c r="E16" s="51">
        <v>1.98</v>
      </c>
      <c r="F16" s="51">
        <v>1.94</v>
      </c>
      <c r="G16" s="41">
        <v>1.96</v>
      </c>
      <c r="H16" s="51">
        <v>1.98</v>
      </c>
      <c r="I16" s="51">
        <v>1.95</v>
      </c>
      <c r="J16" s="42">
        <v>1.538461538461533</v>
      </c>
      <c r="K16" s="43">
        <v>206</v>
      </c>
      <c r="L16" s="43">
        <v>165947967</v>
      </c>
      <c r="M16" s="43">
        <v>324393243.40000004</v>
      </c>
      <c r="N16" s="44">
        <v>4</v>
      </c>
      <c r="O16" s="45" t="s">
        <v>55</v>
      </c>
    </row>
    <row r="17" spans="2:15" ht="15.95" customHeight="1">
      <c r="B17" s="37" t="s">
        <v>397</v>
      </c>
      <c r="C17" s="54" t="s">
        <v>147</v>
      </c>
      <c r="D17" s="51">
        <v>0.05</v>
      </c>
      <c r="E17" s="51">
        <v>0.05</v>
      </c>
      <c r="F17" s="51">
        <v>0.05</v>
      </c>
      <c r="G17" s="41">
        <v>0.05</v>
      </c>
      <c r="H17" s="51">
        <v>0.05</v>
      </c>
      <c r="I17" s="51">
        <v>0.05</v>
      </c>
      <c r="J17" s="42">
        <v>0</v>
      </c>
      <c r="K17" s="43">
        <v>1</v>
      </c>
      <c r="L17" s="43">
        <v>3976143</v>
      </c>
      <c r="M17" s="43">
        <v>198807.15</v>
      </c>
      <c r="N17" s="44">
        <v>1</v>
      </c>
      <c r="O17" s="45" t="s">
        <v>241</v>
      </c>
    </row>
    <row r="18" spans="2:15" ht="15.95" customHeight="1">
      <c r="B18" s="37" t="s">
        <v>242</v>
      </c>
      <c r="C18" s="54" t="s">
        <v>243</v>
      </c>
      <c r="D18" s="51">
        <v>0.28000000000000003</v>
      </c>
      <c r="E18" s="51">
        <v>0.28000000000000003</v>
      </c>
      <c r="F18" s="51">
        <v>0.28000000000000003</v>
      </c>
      <c r="G18" s="41">
        <v>0.28000000000000003</v>
      </c>
      <c r="H18" s="51">
        <v>0.28000000000000003</v>
      </c>
      <c r="I18" s="51">
        <v>0.28000000000000003</v>
      </c>
      <c r="J18" s="42">
        <v>0</v>
      </c>
      <c r="K18" s="43">
        <v>2</v>
      </c>
      <c r="L18" s="43">
        <v>171385</v>
      </c>
      <c r="M18" s="43">
        <v>47987.8</v>
      </c>
      <c r="N18" s="44">
        <v>1</v>
      </c>
      <c r="O18" s="45" t="s">
        <v>244</v>
      </c>
    </row>
    <row r="19" spans="2:15" ht="15.95" customHeight="1">
      <c r="B19" s="37" t="s">
        <v>199</v>
      </c>
      <c r="C19" s="54" t="s">
        <v>198</v>
      </c>
      <c r="D19" s="51">
        <v>0.72</v>
      </c>
      <c r="E19" s="51">
        <v>0.75</v>
      </c>
      <c r="F19" s="51">
        <v>0.72</v>
      </c>
      <c r="G19" s="41">
        <v>0.75</v>
      </c>
      <c r="H19" s="51">
        <v>0.75</v>
      </c>
      <c r="I19" s="51">
        <v>0.72</v>
      </c>
      <c r="J19" s="42">
        <v>4.1666666666666741</v>
      </c>
      <c r="K19" s="43">
        <v>18</v>
      </c>
      <c r="L19" s="43">
        <v>4002376606</v>
      </c>
      <c r="M19" s="43">
        <v>3001772209.1899996</v>
      </c>
      <c r="N19" s="44">
        <v>3</v>
      </c>
      <c r="O19" s="45" t="s">
        <v>283</v>
      </c>
    </row>
    <row r="20" spans="2:15" ht="15.95" customHeight="1">
      <c r="B20" s="37" t="s">
        <v>248</v>
      </c>
      <c r="C20" s="54" t="s">
        <v>106</v>
      </c>
      <c r="D20" s="51">
        <v>0.6</v>
      </c>
      <c r="E20" s="51">
        <v>0.63</v>
      </c>
      <c r="F20" s="51">
        <v>0.6</v>
      </c>
      <c r="G20" s="41">
        <v>0.61</v>
      </c>
      <c r="H20" s="51">
        <v>0.61</v>
      </c>
      <c r="I20" s="51">
        <v>0.6</v>
      </c>
      <c r="J20" s="42">
        <v>1.6666666666666607</v>
      </c>
      <c r="K20" s="43">
        <v>19</v>
      </c>
      <c r="L20" s="43">
        <v>2812326</v>
      </c>
      <c r="M20" s="43">
        <v>1694209.58</v>
      </c>
      <c r="N20" s="44">
        <v>4</v>
      </c>
      <c r="O20" s="45" t="s">
        <v>107</v>
      </c>
    </row>
    <row r="21" spans="2:15" ht="15.95" customHeight="1">
      <c r="B21" s="37" t="s">
        <v>400</v>
      </c>
      <c r="C21" s="54" t="s">
        <v>246</v>
      </c>
      <c r="D21" s="51">
        <v>0.19</v>
      </c>
      <c r="E21" s="51">
        <v>0.22</v>
      </c>
      <c r="F21" s="51">
        <v>0.19</v>
      </c>
      <c r="G21" s="41">
        <v>0.22</v>
      </c>
      <c r="H21" s="51">
        <v>0.22</v>
      </c>
      <c r="I21" s="51">
        <v>0.19</v>
      </c>
      <c r="J21" s="42">
        <v>15.789473684210531</v>
      </c>
      <c r="K21" s="43">
        <v>4</v>
      </c>
      <c r="L21" s="43">
        <v>109284</v>
      </c>
      <c r="M21" s="43">
        <v>24034.080000000002</v>
      </c>
      <c r="N21" s="44">
        <v>1</v>
      </c>
      <c r="O21" s="45" t="s">
        <v>247</v>
      </c>
    </row>
    <row r="22" spans="2:15" ht="15.95" customHeight="1">
      <c r="B22" s="37" t="s">
        <v>190</v>
      </c>
      <c r="C22" s="54" t="s">
        <v>189</v>
      </c>
      <c r="D22" s="51">
        <v>0.11</v>
      </c>
      <c r="E22" s="51">
        <v>0.11</v>
      </c>
      <c r="F22" s="51">
        <v>0.11</v>
      </c>
      <c r="G22" s="41">
        <v>0.11</v>
      </c>
      <c r="H22" s="51">
        <v>0.11</v>
      </c>
      <c r="I22" s="51">
        <v>0.11</v>
      </c>
      <c r="J22" s="42">
        <v>0</v>
      </c>
      <c r="K22" s="43">
        <v>14</v>
      </c>
      <c r="L22" s="43">
        <v>14936</v>
      </c>
      <c r="M22" s="43">
        <v>1642.96</v>
      </c>
      <c r="N22" s="44">
        <v>1</v>
      </c>
      <c r="O22" s="45" t="s">
        <v>249</v>
      </c>
    </row>
    <row r="23" spans="2:15" ht="15.95" customHeight="1">
      <c r="B23" s="37" t="s">
        <v>405</v>
      </c>
      <c r="C23" s="54" t="s">
        <v>200</v>
      </c>
      <c r="D23" s="51">
        <v>0.2</v>
      </c>
      <c r="E23" s="51">
        <v>0.21</v>
      </c>
      <c r="F23" s="51">
        <v>0.2</v>
      </c>
      <c r="G23" s="41">
        <v>0.21</v>
      </c>
      <c r="H23" s="51">
        <v>0.21</v>
      </c>
      <c r="I23" s="51">
        <v>0.18</v>
      </c>
      <c r="J23" s="42">
        <v>16.666666666666675</v>
      </c>
      <c r="K23" s="43">
        <v>2</v>
      </c>
      <c r="L23" s="43">
        <v>150000</v>
      </c>
      <c r="M23" s="43">
        <v>31000</v>
      </c>
      <c r="N23" s="44">
        <v>2</v>
      </c>
      <c r="O23" s="45" t="s">
        <v>203</v>
      </c>
    </row>
    <row r="24" spans="2:15" ht="15.95" customHeight="1">
      <c r="B24" s="37" t="s">
        <v>401</v>
      </c>
      <c r="C24" s="54" t="s">
        <v>152</v>
      </c>
      <c r="D24" s="51">
        <v>0.2</v>
      </c>
      <c r="E24" s="51">
        <v>0.2</v>
      </c>
      <c r="F24" s="51">
        <v>0.2</v>
      </c>
      <c r="G24" s="41">
        <v>0.2</v>
      </c>
      <c r="H24" s="51">
        <v>0.2</v>
      </c>
      <c r="I24" s="51">
        <v>0.2</v>
      </c>
      <c r="J24" s="42">
        <v>0</v>
      </c>
      <c r="K24" s="43">
        <v>5</v>
      </c>
      <c r="L24" s="43">
        <v>1004920</v>
      </c>
      <c r="M24" s="43">
        <v>200984</v>
      </c>
      <c r="N24" s="44">
        <v>2</v>
      </c>
      <c r="O24" s="45" t="s">
        <v>153</v>
      </c>
    </row>
    <row r="25" spans="2:15" ht="15.95" customHeight="1">
      <c r="B25" s="37" t="s">
        <v>404</v>
      </c>
      <c r="C25" s="54" t="s">
        <v>294</v>
      </c>
      <c r="D25" s="51">
        <v>0.06</v>
      </c>
      <c r="E25" s="51">
        <v>0.06</v>
      </c>
      <c r="F25" s="51">
        <v>0.06</v>
      </c>
      <c r="G25" s="41">
        <v>0.06</v>
      </c>
      <c r="H25" s="51">
        <v>0.06</v>
      </c>
      <c r="I25" s="51">
        <v>7.0000000000000007E-2</v>
      </c>
      <c r="J25" s="42">
        <v>-14.285714285714302</v>
      </c>
      <c r="K25" s="43">
        <v>1</v>
      </c>
      <c r="L25" s="43">
        <v>5000000</v>
      </c>
      <c r="M25" s="43">
        <v>300000</v>
      </c>
      <c r="N25" s="44">
        <v>1</v>
      </c>
      <c r="O25" s="45" t="s">
        <v>295</v>
      </c>
    </row>
    <row r="26" spans="2:15" ht="15.95" customHeight="1">
      <c r="B26" s="37" t="s">
        <v>228</v>
      </c>
      <c r="C26" s="54" t="s">
        <v>229</v>
      </c>
      <c r="D26" s="51">
        <v>0.15</v>
      </c>
      <c r="E26" s="51">
        <v>0.16</v>
      </c>
      <c r="F26" s="51">
        <v>0.15</v>
      </c>
      <c r="G26" s="41">
        <v>0.15</v>
      </c>
      <c r="H26" s="51">
        <v>0.15</v>
      </c>
      <c r="I26" s="51">
        <v>0.15</v>
      </c>
      <c r="J26" s="42">
        <v>0</v>
      </c>
      <c r="K26" s="43">
        <v>120</v>
      </c>
      <c r="L26" s="43">
        <v>420042722</v>
      </c>
      <c r="M26" s="43">
        <v>63087046</v>
      </c>
      <c r="N26" s="44">
        <v>4</v>
      </c>
      <c r="O26" s="45" t="s">
        <v>230</v>
      </c>
    </row>
    <row r="27" spans="2:15" ht="18.75" customHeight="1">
      <c r="B27" s="122" t="s">
        <v>376</v>
      </c>
      <c r="C27" s="124"/>
      <c r="D27" s="122"/>
      <c r="E27" s="123"/>
      <c r="F27" s="123"/>
      <c r="G27" s="123"/>
      <c r="H27" s="123"/>
      <c r="I27" s="123"/>
      <c r="J27" s="124"/>
      <c r="K27" s="47">
        <f>SUM(K5:K26)</f>
        <v>1479</v>
      </c>
      <c r="L27" s="48">
        <f>SUM(L5:L26)</f>
        <v>5629912867</v>
      </c>
      <c r="M27" s="48">
        <f>SUM(M5:M26)</f>
        <v>4661917130.0499992</v>
      </c>
      <c r="N27" s="48">
        <v>4</v>
      </c>
      <c r="O27" s="46" t="s">
        <v>14</v>
      </c>
    </row>
    <row r="28" spans="2:15" ht="18.75" customHeight="1">
      <c r="B28" s="50" t="s">
        <v>27</v>
      </c>
      <c r="C28" s="118"/>
      <c r="D28" s="118" t="s">
        <v>95</v>
      </c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</row>
    <row r="29" spans="2:15" ht="15.95" customHeight="1">
      <c r="B29" s="37" t="s">
        <v>384</v>
      </c>
      <c r="C29" s="54" t="s">
        <v>32</v>
      </c>
      <c r="D29" s="51">
        <v>13.27</v>
      </c>
      <c r="E29" s="51">
        <v>13.95</v>
      </c>
      <c r="F29" s="51">
        <v>13.27</v>
      </c>
      <c r="G29" s="41">
        <v>13.52</v>
      </c>
      <c r="H29" s="51">
        <v>13.85</v>
      </c>
      <c r="I29" s="51">
        <v>13.27</v>
      </c>
      <c r="J29" s="42">
        <v>4.3707611152976611</v>
      </c>
      <c r="K29" s="43">
        <v>430</v>
      </c>
      <c r="L29" s="43">
        <v>47193233</v>
      </c>
      <c r="M29" s="43">
        <v>638010630.22000003</v>
      </c>
      <c r="N29" s="44">
        <v>4</v>
      </c>
      <c r="O29" s="45" t="s">
        <v>33</v>
      </c>
    </row>
    <row r="30" spans="2:15" ht="15.95" customHeight="1">
      <c r="B30" s="37" t="s">
        <v>112</v>
      </c>
      <c r="C30" s="54" t="s">
        <v>113</v>
      </c>
      <c r="D30" s="51">
        <v>2.75</v>
      </c>
      <c r="E30" s="51">
        <v>3</v>
      </c>
      <c r="F30" s="51">
        <v>2.75</v>
      </c>
      <c r="G30" s="41">
        <v>2.96</v>
      </c>
      <c r="H30" s="51">
        <v>2.95</v>
      </c>
      <c r="I30" s="51">
        <v>2.75</v>
      </c>
      <c r="J30" s="42">
        <v>7.2727272727272751</v>
      </c>
      <c r="K30" s="43">
        <v>27</v>
      </c>
      <c r="L30" s="43">
        <v>366346</v>
      </c>
      <c r="M30" s="43">
        <v>1082913.79</v>
      </c>
      <c r="N30" s="44">
        <v>4</v>
      </c>
      <c r="O30" s="45" t="s">
        <v>300</v>
      </c>
    </row>
    <row r="31" spans="2:15" ht="15.95" customHeight="1">
      <c r="B31" s="117" t="s">
        <v>93</v>
      </c>
      <c r="C31" s="117"/>
      <c r="D31" s="117"/>
      <c r="E31" s="117"/>
      <c r="F31" s="117"/>
      <c r="G31" s="117"/>
      <c r="H31" s="117"/>
      <c r="I31" s="117"/>
      <c r="J31" s="117"/>
      <c r="K31" s="47">
        <f>SUM(K29:K30)</f>
        <v>457</v>
      </c>
      <c r="L31" s="48">
        <f>SUM(L29:L30)</f>
        <v>47559579</v>
      </c>
      <c r="M31" s="48">
        <f>SUM(M29:M30)</f>
        <v>639093544.00999999</v>
      </c>
      <c r="N31" s="48">
        <v>4</v>
      </c>
      <c r="O31" s="46" t="s">
        <v>14</v>
      </c>
    </row>
    <row r="32" spans="2:15" ht="15.95" customHeight="1">
      <c r="B32" s="50" t="s">
        <v>114</v>
      </c>
      <c r="C32" s="118"/>
      <c r="D32" s="118" t="s">
        <v>116</v>
      </c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</row>
    <row r="33" spans="2:15" ht="15.95" customHeight="1">
      <c r="B33" s="37" t="s">
        <v>381</v>
      </c>
      <c r="C33" s="54" t="s">
        <v>162</v>
      </c>
      <c r="D33" s="51">
        <v>0.92</v>
      </c>
      <c r="E33" s="51">
        <v>0.99</v>
      </c>
      <c r="F33" s="51">
        <v>0.9</v>
      </c>
      <c r="G33" s="41">
        <v>0.94</v>
      </c>
      <c r="H33" s="51">
        <v>0.9</v>
      </c>
      <c r="I33" s="51">
        <v>0.92</v>
      </c>
      <c r="J33" s="42">
        <v>-2.1739130434782594</v>
      </c>
      <c r="K33" s="43">
        <v>13</v>
      </c>
      <c r="L33" s="43">
        <v>172780</v>
      </c>
      <c r="M33" s="43">
        <v>161623.73000000001</v>
      </c>
      <c r="N33" s="44">
        <v>3</v>
      </c>
      <c r="O33" s="45" t="s">
        <v>163</v>
      </c>
    </row>
    <row r="34" spans="2:15" ht="15.95" customHeight="1">
      <c r="B34" s="37" t="s">
        <v>302</v>
      </c>
      <c r="C34" s="54" t="s">
        <v>148</v>
      </c>
      <c r="D34" s="51">
        <v>0.81</v>
      </c>
      <c r="E34" s="51">
        <v>0.81</v>
      </c>
      <c r="F34" s="51">
        <v>0.81</v>
      </c>
      <c r="G34" s="41">
        <v>0.81</v>
      </c>
      <c r="H34" s="51">
        <v>0.81</v>
      </c>
      <c r="I34" s="51">
        <v>0.81</v>
      </c>
      <c r="J34" s="42">
        <v>0</v>
      </c>
      <c r="K34" s="43">
        <v>1</v>
      </c>
      <c r="L34" s="43">
        <v>75456</v>
      </c>
      <c r="M34" s="43">
        <v>61119.360000000001</v>
      </c>
      <c r="N34" s="44">
        <v>1</v>
      </c>
      <c r="O34" s="45" t="s">
        <v>149</v>
      </c>
    </row>
    <row r="35" spans="2:15" ht="15.95" customHeight="1">
      <c r="B35" s="37" t="s">
        <v>406</v>
      </c>
      <c r="C35" s="54" t="s">
        <v>206</v>
      </c>
      <c r="D35" s="51">
        <v>0.5</v>
      </c>
      <c r="E35" s="51">
        <v>0.5</v>
      </c>
      <c r="F35" s="51">
        <v>0.5</v>
      </c>
      <c r="G35" s="41">
        <v>0.5</v>
      </c>
      <c r="H35" s="51">
        <v>0.5</v>
      </c>
      <c r="I35" s="51">
        <v>0.5</v>
      </c>
      <c r="J35" s="42">
        <v>0</v>
      </c>
      <c r="K35" s="43">
        <v>16</v>
      </c>
      <c r="L35" s="43">
        <v>17201</v>
      </c>
      <c r="M35" s="43">
        <v>8600.5</v>
      </c>
      <c r="N35" s="44">
        <v>2</v>
      </c>
      <c r="O35" s="45" t="s">
        <v>210</v>
      </c>
    </row>
    <row r="36" spans="2:15" ht="15.75" customHeight="1">
      <c r="B36" s="117" t="s">
        <v>115</v>
      </c>
      <c r="C36" s="117"/>
      <c r="D36" s="117"/>
      <c r="E36" s="117"/>
      <c r="F36" s="117"/>
      <c r="G36" s="117"/>
      <c r="H36" s="117"/>
      <c r="I36" s="117"/>
      <c r="J36" s="117"/>
      <c r="K36" s="47">
        <f>SUM(K33:K35)</f>
        <v>30</v>
      </c>
      <c r="L36" s="48">
        <f>SUM(L33:L35)</f>
        <v>265437</v>
      </c>
      <c r="M36" s="48">
        <f>SUM(M33:M35)</f>
        <v>231343.59000000003</v>
      </c>
      <c r="N36" s="48">
        <v>3</v>
      </c>
      <c r="O36" s="46" t="s">
        <v>14</v>
      </c>
    </row>
    <row r="37" spans="2:15" ht="16.5" customHeight="1">
      <c r="K37" s="4"/>
      <c r="L37" s="4"/>
      <c r="M37" s="4"/>
      <c r="N37" s="4"/>
    </row>
    <row r="38" spans="2:15" ht="43.5" customHeight="1">
      <c r="B38" s="107" t="s">
        <v>4</v>
      </c>
      <c r="C38" s="108"/>
      <c r="D38" s="108"/>
      <c r="E38" s="116" t="s">
        <v>412</v>
      </c>
      <c r="F38" s="116"/>
      <c r="G38" s="116"/>
      <c r="H38" s="116"/>
      <c r="I38" s="116"/>
      <c r="J38" s="116"/>
      <c r="K38" s="116"/>
      <c r="L38" s="116"/>
      <c r="M38" s="116"/>
      <c r="N38" s="116"/>
      <c r="O38" s="49"/>
    </row>
    <row r="39" spans="2:15" ht="33.75" customHeight="1">
      <c r="B39" s="119" t="s">
        <v>5</v>
      </c>
      <c r="C39" s="120"/>
      <c r="D39" s="120"/>
      <c r="E39" s="120"/>
      <c r="F39" s="116" t="s">
        <v>411</v>
      </c>
      <c r="G39" s="116"/>
      <c r="H39" s="116"/>
      <c r="I39" s="116"/>
      <c r="J39" s="116"/>
      <c r="K39" s="116"/>
      <c r="L39" s="116"/>
      <c r="M39" s="116"/>
      <c r="N39" s="116"/>
      <c r="O39" s="30"/>
    </row>
    <row r="40" spans="2:15" ht="69.75" customHeight="1">
      <c r="B40" s="31" t="s">
        <v>0</v>
      </c>
      <c r="C40" s="32" t="s">
        <v>6</v>
      </c>
      <c r="D40" s="32" t="s">
        <v>7</v>
      </c>
      <c r="E40" s="32" t="s">
        <v>8</v>
      </c>
      <c r="F40" s="32" t="s">
        <v>9</v>
      </c>
      <c r="G40" s="32" t="s">
        <v>22</v>
      </c>
      <c r="H40" s="32" t="s">
        <v>2</v>
      </c>
      <c r="I40" s="32" t="s">
        <v>23</v>
      </c>
      <c r="J40" s="33" t="s">
        <v>10</v>
      </c>
      <c r="K40" s="34" t="s">
        <v>97</v>
      </c>
      <c r="L40" s="32" t="s">
        <v>64</v>
      </c>
      <c r="M40" s="32" t="s">
        <v>65</v>
      </c>
      <c r="N40" s="32" t="s">
        <v>11</v>
      </c>
      <c r="O40" s="35" t="s">
        <v>1</v>
      </c>
    </row>
    <row r="41" spans="2:15" ht="18.95" customHeight="1">
      <c r="B41" s="50" t="s">
        <v>28</v>
      </c>
      <c r="C41" s="118"/>
      <c r="D41" s="118" t="s">
        <v>31</v>
      </c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</row>
    <row r="42" spans="2:15" ht="18.95" customHeight="1">
      <c r="B42" s="37" t="s">
        <v>393</v>
      </c>
      <c r="C42" s="38" t="s">
        <v>143</v>
      </c>
      <c r="D42" s="39">
        <v>4.4000000000000004</v>
      </c>
      <c r="E42" s="40">
        <v>4.5999999999999996</v>
      </c>
      <c r="F42" s="40">
        <v>4.25</v>
      </c>
      <c r="G42" s="41">
        <v>4.3</v>
      </c>
      <c r="H42" s="41">
        <v>4.5999999999999996</v>
      </c>
      <c r="I42" s="41">
        <v>4.2</v>
      </c>
      <c r="J42" s="42">
        <v>9.5238095238095113</v>
      </c>
      <c r="K42" s="43">
        <v>16</v>
      </c>
      <c r="L42" s="43">
        <v>181271</v>
      </c>
      <c r="M42" s="43">
        <v>778846.6</v>
      </c>
      <c r="N42" s="44">
        <v>2</v>
      </c>
      <c r="O42" s="45" t="s">
        <v>144</v>
      </c>
    </row>
    <row r="43" spans="2:15" ht="18.95" customHeight="1">
      <c r="B43" s="37" t="s">
        <v>399</v>
      </c>
      <c r="C43" s="38" t="s">
        <v>211</v>
      </c>
      <c r="D43" s="39">
        <v>7.77</v>
      </c>
      <c r="E43" s="40">
        <v>8</v>
      </c>
      <c r="F43" s="40">
        <v>7.49</v>
      </c>
      <c r="G43" s="41">
        <v>7.82</v>
      </c>
      <c r="H43" s="41">
        <v>7.49</v>
      </c>
      <c r="I43" s="41">
        <v>7.77</v>
      </c>
      <c r="J43" s="42">
        <v>-3.6036036036036001</v>
      </c>
      <c r="K43" s="43">
        <v>13</v>
      </c>
      <c r="L43" s="43">
        <v>330968</v>
      </c>
      <c r="M43" s="43">
        <v>2589416.7400000002</v>
      </c>
      <c r="N43" s="44">
        <v>4</v>
      </c>
      <c r="O43" s="45" t="s">
        <v>217</v>
      </c>
    </row>
    <row r="44" spans="2:15" ht="18.95" customHeight="1">
      <c r="B44" s="37" t="s">
        <v>67</v>
      </c>
      <c r="C44" s="38" t="s">
        <v>68</v>
      </c>
      <c r="D44" s="39">
        <v>3.6</v>
      </c>
      <c r="E44" s="40">
        <v>3.6</v>
      </c>
      <c r="F44" s="40">
        <v>3.45</v>
      </c>
      <c r="G44" s="41">
        <v>3.5</v>
      </c>
      <c r="H44" s="41">
        <v>3.45</v>
      </c>
      <c r="I44" s="41">
        <v>3.6</v>
      </c>
      <c r="J44" s="42">
        <v>-4.1666666666666625</v>
      </c>
      <c r="K44" s="43">
        <v>63</v>
      </c>
      <c r="L44" s="43">
        <v>9770000</v>
      </c>
      <c r="M44" s="43">
        <v>34172460</v>
      </c>
      <c r="N44" s="44">
        <v>4</v>
      </c>
      <c r="O44" s="45" t="s">
        <v>69</v>
      </c>
    </row>
    <row r="45" spans="2:15" ht="18.95" customHeight="1">
      <c r="B45" s="37" t="s">
        <v>427</v>
      </c>
      <c r="C45" s="38" t="s">
        <v>177</v>
      </c>
      <c r="D45" s="39">
        <v>0.75</v>
      </c>
      <c r="E45" s="40">
        <v>0.75</v>
      </c>
      <c r="F45" s="40">
        <v>0.75</v>
      </c>
      <c r="G45" s="41">
        <v>0.75</v>
      </c>
      <c r="H45" s="41">
        <v>0.75</v>
      </c>
      <c r="I45" s="41">
        <v>0.75</v>
      </c>
      <c r="J45" s="42">
        <v>0</v>
      </c>
      <c r="K45" s="43">
        <v>1</v>
      </c>
      <c r="L45" s="43">
        <v>125000</v>
      </c>
      <c r="M45" s="43">
        <v>93750</v>
      </c>
      <c r="N45" s="44">
        <v>1</v>
      </c>
      <c r="O45" s="45" t="s">
        <v>179</v>
      </c>
    </row>
    <row r="46" spans="2:15" ht="18.95" customHeight="1">
      <c r="B46" s="37" t="s">
        <v>70</v>
      </c>
      <c r="C46" s="38" t="s">
        <v>71</v>
      </c>
      <c r="D46" s="39">
        <v>26</v>
      </c>
      <c r="E46" s="40">
        <v>26</v>
      </c>
      <c r="F46" s="40">
        <v>25.75</v>
      </c>
      <c r="G46" s="41">
        <v>25.93</v>
      </c>
      <c r="H46" s="41">
        <v>25.75</v>
      </c>
      <c r="I46" s="41">
        <v>26</v>
      </c>
      <c r="J46" s="42">
        <v>-0.96153846153845812</v>
      </c>
      <c r="K46" s="43">
        <v>45</v>
      </c>
      <c r="L46" s="43">
        <v>569908</v>
      </c>
      <c r="M46" s="43">
        <v>14776273.35</v>
      </c>
      <c r="N46" s="44">
        <v>4</v>
      </c>
      <c r="O46" s="45" t="s">
        <v>72</v>
      </c>
    </row>
    <row r="47" spans="2:15" ht="18.95" customHeight="1">
      <c r="B47" s="37" t="s">
        <v>402</v>
      </c>
      <c r="C47" s="38" t="s">
        <v>118</v>
      </c>
      <c r="D47" s="39">
        <v>0.62</v>
      </c>
      <c r="E47" s="40">
        <v>0.7</v>
      </c>
      <c r="F47" s="40">
        <v>0.62</v>
      </c>
      <c r="G47" s="41">
        <v>0.62</v>
      </c>
      <c r="H47" s="41">
        <v>0.7</v>
      </c>
      <c r="I47" s="41">
        <v>0.6</v>
      </c>
      <c r="J47" s="42">
        <v>16.666666666666675</v>
      </c>
      <c r="K47" s="43">
        <v>9</v>
      </c>
      <c r="L47" s="43">
        <v>1042036</v>
      </c>
      <c r="M47" s="43">
        <v>646437.44000000006</v>
      </c>
      <c r="N47" s="44">
        <v>2</v>
      </c>
      <c r="O47" s="45" t="s">
        <v>333</v>
      </c>
    </row>
    <row r="48" spans="2:15" ht="18.95" customHeight="1">
      <c r="B48" s="37" t="s">
        <v>389</v>
      </c>
      <c r="C48" s="38" t="s">
        <v>201</v>
      </c>
      <c r="D48" s="39">
        <v>2.2000000000000002</v>
      </c>
      <c r="E48" s="40">
        <v>2.2000000000000002</v>
      </c>
      <c r="F48" s="40">
        <v>2</v>
      </c>
      <c r="G48" s="41">
        <v>2.16</v>
      </c>
      <c r="H48" s="41">
        <v>2.16</v>
      </c>
      <c r="I48" s="41">
        <v>2.2000000000000002</v>
      </c>
      <c r="J48" s="42">
        <v>-1.8181818181818188</v>
      </c>
      <c r="K48" s="43">
        <v>26</v>
      </c>
      <c r="L48" s="43">
        <v>1810371</v>
      </c>
      <c r="M48" s="43">
        <v>3752749.84</v>
      </c>
      <c r="N48" s="44">
        <v>3</v>
      </c>
      <c r="O48" s="45" t="s">
        <v>202</v>
      </c>
    </row>
    <row r="49" spans="2:15" ht="18.95" customHeight="1">
      <c r="B49" s="37" t="s">
        <v>375</v>
      </c>
      <c r="C49" s="38" t="s">
        <v>178</v>
      </c>
      <c r="D49" s="39">
        <v>1.85</v>
      </c>
      <c r="E49" s="40">
        <v>1.9</v>
      </c>
      <c r="F49" s="40">
        <v>1.81</v>
      </c>
      <c r="G49" s="41">
        <v>1.82</v>
      </c>
      <c r="H49" s="41">
        <v>1.81</v>
      </c>
      <c r="I49" s="41">
        <v>1.9</v>
      </c>
      <c r="J49" s="42">
        <v>-4.7368421052631504</v>
      </c>
      <c r="K49" s="43">
        <v>6</v>
      </c>
      <c r="L49" s="43">
        <v>246422</v>
      </c>
      <c r="M49" s="43">
        <v>448222.64</v>
      </c>
      <c r="N49" s="44">
        <v>3</v>
      </c>
      <c r="O49" s="45" t="s">
        <v>180</v>
      </c>
    </row>
    <row r="50" spans="2:15" ht="18.95" customHeight="1">
      <c r="B50" s="37" t="s">
        <v>410</v>
      </c>
      <c r="C50" s="38" t="s">
        <v>214</v>
      </c>
      <c r="D50" s="39">
        <v>0.98</v>
      </c>
      <c r="E50" s="40">
        <v>0.98</v>
      </c>
      <c r="F50" s="40">
        <v>0.97</v>
      </c>
      <c r="G50" s="41">
        <v>0.98</v>
      </c>
      <c r="H50" s="41">
        <v>0.97</v>
      </c>
      <c r="I50" s="41">
        <v>0.98</v>
      </c>
      <c r="J50" s="42">
        <v>-1.0204081632653073</v>
      </c>
      <c r="K50" s="43">
        <v>2</v>
      </c>
      <c r="L50" s="43">
        <v>26319</v>
      </c>
      <c r="M50" s="43">
        <v>25742.62</v>
      </c>
      <c r="N50" s="44">
        <v>1</v>
      </c>
      <c r="O50" s="45" t="s">
        <v>215</v>
      </c>
    </row>
    <row r="51" spans="2:15" ht="21.75" customHeight="1">
      <c r="B51" s="117" t="s">
        <v>94</v>
      </c>
      <c r="C51" s="117"/>
      <c r="D51" s="117"/>
      <c r="E51" s="117"/>
      <c r="F51" s="117"/>
      <c r="G51" s="117"/>
      <c r="H51" s="117"/>
      <c r="I51" s="117"/>
      <c r="J51" s="117"/>
      <c r="K51" s="47">
        <f>SUM(K42:K50)</f>
        <v>181</v>
      </c>
      <c r="L51" s="48">
        <f>SUM(L42:L50)</f>
        <v>14102295</v>
      </c>
      <c r="M51" s="48">
        <f>SUM(M42:M50)</f>
        <v>57283899.229999997</v>
      </c>
      <c r="N51" s="48">
        <v>4</v>
      </c>
      <c r="O51" s="46" t="s">
        <v>14</v>
      </c>
    </row>
    <row r="52" spans="2:15" ht="18.95" customHeight="1">
      <c r="B52" s="50" t="s">
        <v>76</v>
      </c>
      <c r="C52" s="118" t="s">
        <v>30</v>
      </c>
      <c r="D52" s="118"/>
      <c r="E52" s="118"/>
      <c r="F52" s="118"/>
      <c r="G52" s="118"/>
      <c r="H52" s="118"/>
      <c r="I52" s="118"/>
      <c r="J52" s="118"/>
      <c r="K52" s="118"/>
      <c r="L52" s="118"/>
      <c r="M52" s="118"/>
      <c r="N52" s="118"/>
      <c r="O52" s="118"/>
    </row>
    <row r="53" spans="2:15" ht="18.95" customHeight="1">
      <c r="B53" s="37" t="s">
        <v>56</v>
      </c>
      <c r="C53" s="38" t="s">
        <v>57</v>
      </c>
      <c r="D53" s="39">
        <v>2.2000000000000002</v>
      </c>
      <c r="E53" s="39">
        <v>2.27</v>
      </c>
      <c r="F53" s="40">
        <v>2.2000000000000002</v>
      </c>
      <c r="G53" s="41">
        <v>2.2200000000000002</v>
      </c>
      <c r="H53" s="41">
        <v>2.21</v>
      </c>
      <c r="I53" s="41">
        <v>2.2000000000000002</v>
      </c>
      <c r="J53" s="42">
        <v>0.45454545454544082</v>
      </c>
      <c r="K53" s="43">
        <v>32</v>
      </c>
      <c r="L53" s="43">
        <v>11102440</v>
      </c>
      <c r="M53" s="43">
        <v>24650093.670000002</v>
      </c>
      <c r="N53" s="44">
        <v>1</v>
      </c>
      <c r="O53" s="45" t="s">
        <v>58</v>
      </c>
    </row>
    <row r="54" spans="2:15" ht="18.95" customHeight="1">
      <c r="B54" s="37" t="s">
        <v>156</v>
      </c>
      <c r="C54" s="38" t="s">
        <v>155</v>
      </c>
      <c r="D54" s="39">
        <v>5.7</v>
      </c>
      <c r="E54" s="39">
        <v>5.9</v>
      </c>
      <c r="F54" s="40">
        <v>5.7</v>
      </c>
      <c r="G54" s="41">
        <v>5.8</v>
      </c>
      <c r="H54" s="41">
        <v>5.75</v>
      </c>
      <c r="I54" s="41">
        <v>5.7</v>
      </c>
      <c r="J54" s="42">
        <v>0.87719298245614308</v>
      </c>
      <c r="K54" s="43">
        <v>22</v>
      </c>
      <c r="L54" s="43">
        <v>1759176</v>
      </c>
      <c r="M54" s="43">
        <v>10204686.73</v>
      </c>
      <c r="N54" s="44">
        <v>4</v>
      </c>
      <c r="O54" s="45" t="s">
        <v>157</v>
      </c>
    </row>
    <row r="55" spans="2:15" ht="18.95" customHeight="1">
      <c r="B55" s="37" t="s">
        <v>186</v>
      </c>
      <c r="C55" s="38" t="s">
        <v>184</v>
      </c>
      <c r="D55" s="39">
        <v>17</v>
      </c>
      <c r="E55" s="39">
        <v>17</v>
      </c>
      <c r="F55" s="40">
        <v>17</v>
      </c>
      <c r="G55" s="41">
        <v>17</v>
      </c>
      <c r="H55" s="41">
        <v>17</v>
      </c>
      <c r="I55" s="41">
        <v>17.600000000000001</v>
      </c>
      <c r="J55" s="42">
        <v>-3.4090909090909172</v>
      </c>
      <c r="K55" s="43">
        <v>2</v>
      </c>
      <c r="L55" s="43">
        <v>180000</v>
      </c>
      <c r="M55" s="43">
        <v>3060000</v>
      </c>
      <c r="N55" s="44">
        <v>1</v>
      </c>
      <c r="O55" s="45" t="s">
        <v>195</v>
      </c>
    </row>
    <row r="56" spans="2:15" ht="18.95" customHeight="1">
      <c r="B56" s="37" t="s">
        <v>59</v>
      </c>
      <c r="C56" s="38" t="s">
        <v>34</v>
      </c>
      <c r="D56" s="39">
        <v>5.7</v>
      </c>
      <c r="E56" s="39">
        <v>5.85</v>
      </c>
      <c r="F56" s="40">
        <v>5.7</v>
      </c>
      <c r="G56" s="41">
        <v>5.76</v>
      </c>
      <c r="H56" s="41">
        <v>5.85</v>
      </c>
      <c r="I56" s="41">
        <v>5.7</v>
      </c>
      <c r="J56" s="42">
        <v>2.631578947368407</v>
      </c>
      <c r="K56" s="43">
        <v>232</v>
      </c>
      <c r="L56" s="43">
        <v>21570302</v>
      </c>
      <c r="M56" s="43">
        <v>124201493.83</v>
      </c>
      <c r="N56" s="44">
        <v>4</v>
      </c>
      <c r="O56" s="45" t="s">
        <v>35</v>
      </c>
    </row>
    <row r="57" spans="2:15" ht="18.95" customHeight="1">
      <c r="B57" s="37" t="s">
        <v>60</v>
      </c>
      <c r="C57" s="38" t="s">
        <v>41</v>
      </c>
      <c r="D57" s="39">
        <v>2.8</v>
      </c>
      <c r="E57" s="39">
        <v>2.85</v>
      </c>
      <c r="F57" s="40">
        <v>2.8</v>
      </c>
      <c r="G57" s="41">
        <v>2.82</v>
      </c>
      <c r="H57" s="41">
        <v>2.85</v>
      </c>
      <c r="I57" s="41">
        <v>2.8</v>
      </c>
      <c r="J57" s="42">
        <v>1.7857142857143016</v>
      </c>
      <c r="K57" s="43">
        <v>5</v>
      </c>
      <c r="L57" s="43">
        <v>429494</v>
      </c>
      <c r="M57" s="43">
        <v>1210083.2</v>
      </c>
      <c r="N57" s="44">
        <v>3</v>
      </c>
      <c r="O57" s="45" t="s">
        <v>61</v>
      </c>
    </row>
    <row r="58" spans="2:15" ht="18.95" customHeight="1">
      <c r="B58" s="37" t="s">
        <v>392</v>
      </c>
      <c r="C58" s="38" t="s">
        <v>46</v>
      </c>
      <c r="D58" s="39">
        <v>2.4</v>
      </c>
      <c r="E58" s="39">
        <v>2.4</v>
      </c>
      <c r="F58" s="40">
        <v>2.4</v>
      </c>
      <c r="G58" s="41">
        <v>2.4</v>
      </c>
      <c r="H58" s="41">
        <v>2.4</v>
      </c>
      <c r="I58" s="41">
        <v>2.5</v>
      </c>
      <c r="J58" s="42">
        <v>-4.0000000000000036</v>
      </c>
      <c r="K58" s="43">
        <v>1</v>
      </c>
      <c r="L58" s="43">
        <v>18096</v>
      </c>
      <c r="M58" s="43">
        <v>43430.400000000001</v>
      </c>
      <c r="N58" s="44">
        <v>1</v>
      </c>
      <c r="O58" s="45" t="s">
        <v>44</v>
      </c>
    </row>
    <row r="59" spans="2:15" ht="18.95" customHeight="1">
      <c r="B59" s="37" t="s">
        <v>394</v>
      </c>
      <c r="C59" s="38" t="s">
        <v>185</v>
      </c>
      <c r="D59" s="39">
        <v>1.28</v>
      </c>
      <c r="E59" s="39">
        <v>1.36</v>
      </c>
      <c r="F59" s="40">
        <v>1.25</v>
      </c>
      <c r="G59" s="41">
        <v>1.33</v>
      </c>
      <c r="H59" s="41">
        <v>1.35</v>
      </c>
      <c r="I59" s="41">
        <v>1.28</v>
      </c>
      <c r="J59" s="42">
        <v>5.46875</v>
      </c>
      <c r="K59" s="43">
        <v>26</v>
      </c>
      <c r="L59" s="43">
        <v>1055500</v>
      </c>
      <c r="M59" s="43">
        <v>1398017.8399999999</v>
      </c>
      <c r="N59" s="44">
        <v>4</v>
      </c>
      <c r="O59" s="45" t="s">
        <v>194</v>
      </c>
    </row>
    <row r="60" spans="2:15" ht="18.95" customHeight="1">
      <c r="B60" s="37" t="s">
        <v>84</v>
      </c>
      <c r="C60" s="38" t="s">
        <v>85</v>
      </c>
      <c r="D60" s="39">
        <v>2.5</v>
      </c>
      <c r="E60" s="39">
        <v>2.5</v>
      </c>
      <c r="F60" s="40">
        <v>2.35</v>
      </c>
      <c r="G60" s="41">
        <v>2.38</v>
      </c>
      <c r="H60" s="41">
        <v>2.35</v>
      </c>
      <c r="I60" s="41">
        <v>2.5</v>
      </c>
      <c r="J60" s="42">
        <v>-5.9999999999999947</v>
      </c>
      <c r="K60" s="43">
        <v>8</v>
      </c>
      <c r="L60" s="43">
        <v>418827</v>
      </c>
      <c r="M60" s="43">
        <v>994690.75</v>
      </c>
      <c r="N60" s="44">
        <v>1</v>
      </c>
      <c r="O60" s="45" t="s">
        <v>86</v>
      </c>
    </row>
    <row r="61" spans="2:15" ht="18.95" customHeight="1">
      <c r="B61" s="37" t="s">
        <v>87</v>
      </c>
      <c r="C61" s="38" t="s">
        <v>88</v>
      </c>
      <c r="D61" s="39">
        <v>1.96</v>
      </c>
      <c r="E61" s="39">
        <v>2.2999999999999998</v>
      </c>
      <c r="F61" s="40">
        <v>1.8</v>
      </c>
      <c r="G61" s="41">
        <v>1.88</v>
      </c>
      <c r="H61" s="41">
        <v>1.99</v>
      </c>
      <c r="I61" s="41">
        <v>1.96</v>
      </c>
      <c r="J61" s="42">
        <v>1.5306122448979664</v>
      </c>
      <c r="K61" s="43">
        <v>58</v>
      </c>
      <c r="L61" s="43">
        <v>3807090</v>
      </c>
      <c r="M61" s="43">
        <v>7159662.7000000002</v>
      </c>
      <c r="N61" s="44">
        <v>4</v>
      </c>
      <c r="O61" s="45" t="s">
        <v>89</v>
      </c>
    </row>
    <row r="62" spans="2:15" ht="18.95" customHeight="1">
      <c r="B62" s="37" t="s">
        <v>81</v>
      </c>
      <c r="C62" s="38" t="s">
        <v>82</v>
      </c>
      <c r="D62" s="39">
        <v>3.05</v>
      </c>
      <c r="E62" s="39">
        <v>3.07</v>
      </c>
      <c r="F62" s="40">
        <v>3</v>
      </c>
      <c r="G62" s="41">
        <v>3</v>
      </c>
      <c r="H62" s="41">
        <v>3</v>
      </c>
      <c r="I62" s="41">
        <v>3.05</v>
      </c>
      <c r="J62" s="42">
        <v>-1.6393442622950727</v>
      </c>
      <c r="K62" s="43">
        <v>64</v>
      </c>
      <c r="L62" s="43">
        <v>5456592</v>
      </c>
      <c r="M62" s="43">
        <v>16395052.609999999</v>
      </c>
      <c r="N62" s="44">
        <v>4</v>
      </c>
      <c r="O62" s="45" t="s">
        <v>83</v>
      </c>
    </row>
    <row r="63" spans="2:15" ht="18.95" customHeight="1">
      <c r="B63" s="37" t="s">
        <v>388</v>
      </c>
      <c r="C63" s="38" t="s">
        <v>77</v>
      </c>
      <c r="D63" s="39">
        <v>1.76</v>
      </c>
      <c r="E63" s="39">
        <v>1.76</v>
      </c>
      <c r="F63" s="40">
        <v>1.76</v>
      </c>
      <c r="G63" s="41">
        <v>1.76</v>
      </c>
      <c r="H63" s="41">
        <v>1.76</v>
      </c>
      <c r="I63" s="41">
        <v>1.76</v>
      </c>
      <c r="J63" s="42">
        <v>0</v>
      </c>
      <c r="K63" s="43">
        <v>3</v>
      </c>
      <c r="L63" s="43">
        <v>1000000</v>
      </c>
      <c r="M63" s="43">
        <v>1760000</v>
      </c>
      <c r="N63" s="44">
        <v>2</v>
      </c>
      <c r="O63" s="45" t="s">
        <v>78</v>
      </c>
    </row>
    <row r="64" spans="2:15" ht="18.95" customHeight="1">
      <c r="B64" s="37" t="s">
        <v>341</v>
      </c>
      <c r="C64" s="38" t="s">
        <v>342</v>
      </c>
      <c r="D64" s="39">
        <v>1.4</v>
      </c>
      <c r="E64" s="39">
        <v>1.49</v>
      </c>
      <c r="F64" s="40">
        <v>1.4</v>
      </c>
      <c r="G64" s="41">
        <v>1.43</v>
      </c>
      <c r="H64" s="41">
        <v>1.44</v>
      </c>
      <c r="I64" s="41">
        <v>1.42</v>
      </c>
      <c r="J64" s="42">
        <v>1.4084507042253502</v>
      </c>
      <c r="K64" s="43">
        <v>97</v>
      </c>
      <c r="L64" s="43">
        <v>27258586</v>
      </c>
      <c r="M64" s="43">
        <v>39049267.200000003</v>
      </c>
      <c r="N64" s="44">
        <v>4</v>
      </c>
      <c r="O64" s="45" t="s">
        <v>343</v>
      </c>
    </row>
    <row r="65" spans="2:15" ht="18.95" customHeight="1">
      <c r="B65" s="37" t="s">
        <v>403</v>
      </c>
      <c r="C65" s="38" t="s">
        <v>145</v>
      </c>
      <c r="D65" s="39">
        <v>2.04</v>
      </c>
      <c r="E65" s="39">
        <v>2.04</v>
      </c>
      <c r="F65" s="40">
        <v>2</v>
      </c>
      <c r="G65" s="41">
        <v>2.0099999999999998</v>
      </c>
      <c r="H65" s="41">
        <v>2.02</v>
      </c>
      <c r="I65" s="41">
        <v>2.0499999999999998</v>
      </c>
      <c r="J65" s="42">
        <v>-1.4634146341463317</v>
      </c>
      <c r="K65" s="43">
        <v>23</v>
      </c>
      <c r="L65" s="43">
        <v>3064446</v>
      </c>
      <c r="M65" s="43">
        <v>6154979.7200000007</v>
      </c>
      <c r="N65" s="44">
        <v>3</v>
      </c>
      <c r="O65" s="45" t="s">
        <v>146</v>
      </c>
    </row>
    <row r="66" spans="2:15" ht="18.95" customHeight="1">
      <c r="B66" s="37" t="s">
        <v>377</v>
      </c>
      <c r="C66" s="38" t="s">
        <v>79</v>
      </c>
      <c r="D66" s="39">
        <v>2.29</v>
      </c>
      <c r="E66" s="39">
        <v>2.29</v>
      </c>
      <c r="F66" s="40">
        <v>2.13</v>
      </c>
      <c r="G66" s="41">
        <v>2.16</v>
      </c>
      <c r="H66" s="41">
        <v>2.17</v>
      </c>
      <c r="I66" s="41">
        <v>2.29</v>
      </c>
      <c r="J66" s="42">
        <v>-5.2401746724890845</v>
      </c>
      <c r="K66" s="43">
        <v>21</v>
      </c>
      <c r="L66" s="43">
        <v>480156</v>
      </c>
      <c r="M66" s="43">
        <v>1038592.33</v>
      </c>
      <c r="N66" s="44">
        <v>4</v>
      </c>
      <c r="O66" s="45" t="s">
        <v>80</v>
      </c>
    </row>
    <row r="67" spans="2:15" ht="18.95" customHeight="1">
      <c r="B67" s="37" t="s">
        <v>349</v>
      </c>
      <c r="C67" s="38" t="s">
        <v>191</v>
      </c>
      <c r="D67" s="39">
        <v>0.92</v>
      </c>
      <c r="E67" s="39">
        <v>0.96</v>
      </c>
      <c r="F67" s="40">
        <v>0.92</v>
      </c>
      <c r="G67" s="41">
        <v>0.95</v>
      </c>
      <c r="H67" s="41">
        <v>0.96</v>
      </c>
      <c r="I67" s="41">
        <v>0.92</v>
      </c>
      <c r="J67" s="42">
        <v>4.3478260869565188</v>
      </c>
      <c r="K67" s="43">
        <v>12</v>
      </c>
      <c r="L67" s="43">
        <v>456694</v>
      </c>
      <c r="M67" s="43">
        <v>433474.48</v>
      </c>
      <c r="N67" s="44">
        <v>4</v>
      </c>
      <c r="O67" s="45" t="s">
        <v>192</v>
      </c>
    </row>
    <row r="68" spans="2:15" ht="27.75" customHeight="1">
      <c r="B68" s="117" t="s">
        <v>161</v>
      </c>
      <c r="C68" s="117"/>
      <c r="D68" s="117"/>
      <c r="E68" s="117"/>
      <c r="F68" s="117"/>
      <c r="G68" s="117"/>
      <c r="H68" s="117"/>
      <c r="I68" s="117"/>
      <c r="J68" s="117"/>
      <c r="K68" s="47">
        <f>SUM(K53:K67)</f>
        <v>606</v>
      </c>
      <c r="L68" s="48">
        <f>SUM(L53:L67)</f>
        <v>78057399</v>
      </c>
      <c r="M68" s="48">
        <f>SUM(M53:M67)</f>
        <v>237753525.46000001</v>
      </c>
      <c r="N68" s="48">
        <v>4</v>
      </c>
      <c r="O68" s="46" t="s">
        <v>14</v>
      </c>
    </row>
    <row r="69" spans="2:15" ht="44.25" customHeight="1">
      <c r="B69" s="107" t="s">
        <v>4</v>
      </c>
      <c r="C69" s="108"/>
      <c r="D69" s="108"/>
      <c r="E69" s="116" t="s">
        <v>412</v>
      </c>
      <c r="F69" s="116"/>
      <c r="G69" s="116"/>
      <c r="H69" s="116"/>
      <c r="I69" s="116"/>
      <c r="J69" s="116"/>
      <c r="K69" s="116"/>
      <c r="L69" s="116"/>
      <c r="M69" s="116"/>
      <c r="N69" s="116"/>
      <c r="O69" s="49"/>
    </row>
    <row r="70" spans="2:15" ht="37.5" customHeight="1">
      <c r="B70" s="119" t="s">
        <v>5</v>
      </c>
      <c r="C70" s="120"/>
      <c r="D70" s="120"/>
      <c r="E70" s="120"/>
      <c r="F70" s="116" t="s">
        <v>411</v>
      </c>
      <c r="G70" s="116"/>
      <c r="H70" s="116"/>
      <c r="I70" s="116"/>
      <c r="J70" s="116"/>
      <c r="K70" s="116"/>
      <c r="L70" s="116"/>
      <c r="M70" s="116"/>
      <c r="N70" s="116"/>
      <c r="O70" s="30"/>
    </row>
    <row r="71" spans="2:15" ht="69.75" customHeight="1">
      <c r="B71" s="31" t="s">
        <v>0</v>
      </c>
      <c r="C71" s="32" t="s">
        <v>6</v>
      </c>
      <c r="D71" s="32" t="s">
        <v>7</v>
      </c>
      <c r="E71" s="32" t="s">
        <v>8</v>
      </c>
      <c r="F71" s="32" t="s">
        <v>9</v>
      </c>
      <c r="G71" s="32" t="s">
        <v>22</v>
      </c>
      <c r="H71" s="32" t="s">
        <v>2</v>
      </c>
      <c r="I71" s="32" t="s">
        <v>23</v>
      </c>
      <c r="J71" s="33" t="s">
        <v>10</v>
      </c>
      <c r="K71" s="34" t="s">
        <v>97</v>
      </c>
      <c r="L71" s="32" t="s">
        <v>64</v>
      </c>
      <c r="M71" s="32" t="s">
        <v>65</v>
      </c>
      <c r="N71" s="32" t="s">
        <v>11</v>
      </c>
      <c r="O71" s="35" t="s">
        <v>1</v>
      </c>
    </row>
    <row r="72" spans="2:15" ht="18.95" customHeight="1">
      <c r="B72" s="50" t="s">
        <v>16</v>
      </c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 t="s">
        <v>63</v>
      </c>
      <c r="O72" s="118"/>
    </row>
    <row r="73" spans="2:15" ht="18.95" customHeight="1">
      <c r="B73" s="53" t="s">
        <v>90</v>
      </c>
      <c r="C73" s="53" t="s">
        <v>91</v>
      </c>
      <c r="D73" s="39">
        <v>9.4499999999999993</v>
      </c>
      <c r="E73" s="39">
        <v>9.4499999999999993</v>
      </c>
      <c r="F73" s="39">
        <v>9.4</v>
      </c>
      <c r="G73" s="41">
        <v>9.4499999999999993</v>
      </c>
      <c r="H73" s="41">
        <v>9.4</v>
      </c>
      <c r="I73" s="41">
        <v>9.35</v>
      </c>
      <c r="J73" s="42">
        <v>0.53475935828877219</v>
      </c>
      <c r="K73" s="43">
        <v>12</v>
      </c>
      <c r="L73" s="43">
        <v>305492</v>
      </c>
      <c r="M73" s="43">
        <v>2886635.3</v>
      </c>
      <c r="N73" s="44">
        <v>2</v>
      </c>
      <c r="O73" s="5" t="s">
        <v>92</v>
      </c>
    </row>
    <row r="74" spans="2:15" ht="18.95" customHeight="1">
      <c r="B74" s="53" t="s">
        <v>174</v>
      </c>
      <c r="C74" s="53" t="s">
        <v>175</v>
      </c>
      <c r="D74" s="39">
        <v>100</v>
      </c>
      <c r="E74" s="39">
        <v>100.01</v>
      </c>
      <c r="F74" s="39">
        <v>100</v>
      </c>
      <c r="G74" s="41">
        <v>100</v>
      </c>
      <c r="H74" s="41">
        <v>100.01</v>
      </c>
      <c r="I74" s="41">
        <v>100</v>
      </c>
      <c r="J74" s="42">
        <v>9.9999999999988987E-3</v>
      </c>
      <c r="K74" s="43">
        <v>6</v>
      </c>
      <c r="L74" s="43">
        <v>26470</v>
      </c>
      <c r="M74" s="43">
        <v>2647051.9900000002</v>
      </c>
      <c r="N74" s="44">
        <v>3</v>
      </c>
      <c r="O74" s="5" t="s">
        <v>176</v>
      </c>
    </row>
    <row r="75" spans="2:15" ht="18.95" customHeight="1">
      <c r="B75" s="53" t="s">
        <v>109</v>
      </c>
      <c r="C75" s="53" t="s">
        <v>110</v>
      </c>
      <c r="D75" s="39">
        <v>11.8</v>
      </c>
      <c r="E75" s="39">
        <v>11.8</v>
      </c>
      <c r="F75" s="39">
        <v>11.8</v>
      </c>
      <c r="G75" s="41">
        <v>11.8</v>
      </c>
      <c r="H75" s="41">
        <v>11.8</v>
      </c>
      <c r="I75" s="41">
        <v>11.8</v>
      </c>
      <c r="J75" s="42">
        <v>0</v>
      </c>
      <c r="K75" s="43">
        <v>1</v>
      </c>
      <c r="L75" s="43">
        <v>1263</v>
      </c>
      <c r="M75" s="43">
        <v>14903.4</v>
      </c>
      <c r="N75" s="44">
        <v>1</v>
      </c>
      <c r="O75" s="5" t="s">
        <v>111</v>
      </c>
    </row>
    <row r="76" spans="2:15" ht="18.95" customHeight="1">
      <c r="B76" s="53" t="s">
        <v>390</v>
      </c>
      <c r="C76" s="53" t="s">
        <v>105</v>
      </c>
      <c r="D76" s="39">
        <v>9.24</v>
      </c>
      <c r="E76" s="39">
        <v>9.25</v>
      </c>
      <c r="F76" s="39">
        <v>9.2200000000000006</v>
      </c>
      <c r="G76" s="41">
        <v>9.24</v>
      </c>
      <c r="H76" s="41">
        <v>9.23</v>
      </c>
      <c r="I76" s="41">
        <v>9.24</v>
      </c>
      <c r="J76" s="42">
        <v>-0.10822510822510178</v>
      </c>
      <c r="K76" s="43">
        <v>7</v>
      </c>
      <c r="L76" s="43">
        <v>117378</v>
      </c>
      <c r="M76" s="43">
        <v>1084852.72</v>
      </c>
      <c r="N76" s="44">
        <v>4</v>
      </c>
      <c r="O76" s="5" t="s">
        <v>108</v>
      </c>
    </row>
    <row r="77" spans="2:15" ht="18.95" customHeight="1">
      <c r="B77" s="53" t="s">
        <v>442</v>
      </c>
      <c r="C77" s="53" t="s">
        <v>353</v>
      </c>
      <c r="D77" s="39">
        <v>13.3</v>
      </c>
      <c r="E77" s="39">
        <v>13.3</v>
      </c>
      <c r="F77" s="39">
        <v>13.1</v>
      </c>
      <c r="G77" s="41">
        <v>13.22</v>
      </c>
      <c r="H77" s="41">
        <v>13.3</v>
      </c>
      <c r="I77" s="41">
        <v>13.01</v>
      </c>
      <c r="J77" s="42">
        <v>2.229054573405076</v>
      </c>
      <c r="K77" s="43">
        <v>4</v>
      </c>
      <c r="L77" s="43">
        <v>60000</v>
      </c>
      <c r="M77" s="43">
        <v>793000</v>
      </c>
      <c r="N77" s="44">
        <v>2</v>
      </c>
      <c r="O77" s="5" t="s">
        <v>354</v>
      </c>
    </row>
    <row r="78" spans="2:15" ht="18.95" customHeight="1">
      <c r="B78" s="53" t="s">
        <v>125</v>
      </c>
      <c r="C78" s="53" t="s">
        <v>124</v>
      </c>
      <c r="D78" s="39">
        <v>46</v>
      </c>
      <c r="E78" s="39">
        <v>48</v>
      </c>
      <c r="F78" s="39">
        <v>46</v>
      </c>
      <c r="G78" s="41">
        <v>47.85</v>
      </c>
      <c r="H78" s="41">
        <v>48</v>
      </c>
      <c r="I78" s="41">
        <v>45</v>
      </c>
      <c r="J78" s="42">
        <v>6.6666666666666652</v>
      </c>
      <c r="K78" s="43">
        <v>12</v>
      </c>
      <c r="L78" s="43">
        <v>260643</v>
      </c>
      <c r="M78" s="43">
        <v>12472612</v>
      </c>
      <c r="N78" s="44">
        <v>2</v>
      </c>
      <c r="O78" s="5" t="s">
        <v>130</v>
      </c>
    </row>
    <row r="79" spans="2:15" ht="18.95" customHeight="1">
      <c r="B79" s="53" t="s">
        <v>382</v>
      </c>
      <c r="C79" s="53" t="s">
        <v>172</v>
      </c>
      <c r="D79" s="39">
        <v>34.5</v>
      </c>
      <c r="E79" s="39">
        <v>35</v>
      </c>
      <c r="F79" s="39">
        <v>33</v>
      </c>
      <c r="G79" s="41">
        <v>33</v>
      </c>
      <c r="H79" s="41">
        <v>33</v>
      </c>
      <c r="I79" s="41">
        <v>34</v>
      </c>
      <c r="J79" s="42">
        <v>-2.9411764705882359</v>
      </c>
      <c r="K79" s="43">
        <v>15</v>
      </c>
      <c r="L79" s="43">
        <v>133331</v>
      </c>
      <c r="M79" s="43">
        <v>4474923</v>
      </c>
      <c r="N79" s="44">
        <v>4</v>
      </c>
      <c r="O79" s="5" t="s">
        <v>173</v>
      </c>
    </row>
    <row r="80" spans="2:15" ht="18.95" customHeight="1">
      <c r="B80" s="53" t="s">
        <v>101</v>
      </c>
      <c r="C80" s="53" t="s">
        <v>102</v>
      </c>
      <c r="D80" s="39">
        <v>24</v>
      </c>
      <c r="E80" s="39">
        <v>25.2</v>
      </c>
      <c r="F80" s="39">
        <v>24</v>
      </c>
      <c r="G80" s="41">
        <v>24.65</v>
      </c>
      <c r="H80" s="41">
        <v>25.2</v>
      </c>
      <c r="I80" s="41">
        <v>24</v>
      </c>
      <c r="J80" s="42">
        <v>5.0000000000000044</v>
      </c>
      <c r="K80" s="43">
        <v>25</v>
      </c>
      <c r="L80" s="43">
        <v>495184</v>
      </c>
      <c r="M80" s="43">
        <v>12205236.800000001</v>
      </c>
      <c r="N80" s="44">
        <v>4</v>
      </c>
      <c r="O80" s="5" t="s">
        <v>104</v>
      </c>
    </row>
    <row r="81" spans="2:15" ht="18.95" customHeight="1">
      <c r="B81" s="117" t="s">
        <v>17</v>
      </c>
      <c r="C81" s="117"/>
      <c r="D81" s="117"/>
      <c r="E81" s="117"/>
      <c r="F81" s="117"/>
      <c r="G81" s="117"/>
      <c r="H81" s="117"/>
      <c r="I81" s="117"/>
      <c r="J81" s="117"/>
      <c r="K81" s="47">
        <f>SUM(K73:K80)</f>
        <v>82</v>
      </c>
      <c r="L81" s="48">
        <f>SUM(L73:L80)</f>
        <v>1399761</v>
      </c>
      <c r="M81" s="48">
        <f>SUM(M73:M80)</f>
        <v>36579215.210000001</v>
      </c>
      <c r="N81" s="48">
        <v>4</v>
      </c>
      <c r="O81" s="46" t="s">
        <v>14</v>
      </c>
    </row>
    <row r="82" spans="2:15" ht="18.95" customHeight="1">
      <c r="B82" s="36" t="s">
        <v>18</v>
      </c>
      <c r="C82" s="118" t="s">
        <v>29</v>
      </c>
      <c r="D82" s="118"/>
      <c r="E82" s="118"/>
      <c r="F82" s="118"/>
      <c r="G82" s="118"/>
      <c r="H82" s="118"/>
      <c r="I82" s="118"/>
      <c r="J82" s="118"/>
      <c r="K82" s="118"/>
      <c r="L82" s="118"/>
      <c r="M82" s="118"/>
      <c r="N82" s="118"/>
      <c r="O82" s="118"/>
    </row>
    <row r="83" spans="2:15" ht="18.95" customHeight="1">
      <c r="B83" s="53" t="s">
        <v>429</v>
      </c>
      <c r="C83" s="53" t="s">
        <v>218</v>
      </c>
      <c r="D83" s="39">
        <v>0.36</v>
      </c>
      <c r="E83" s="39">
        <v>0.41</v>
      </c>
      <c r="F83" s="39">
        <v>0.36</v>
      </c>
      <c r="G83" s="41">
        <v>0.39</v>
      </c>
      <c r="H83" s="41">
        <v>0.4</v>
      </c>
      <c r="I83" s="41">
        <v>0.36</v>
      </c>
      <c r="J83" s="42">
        <v>11.111111111111116</v>
      </c>
      <c r="K83" s="43">
        <v>9</v>
      </c>
      <c r="L83" s="43">
        <v>159213</v>
      </c>
      <c r="M83" s="43">
        <v>62250.840000000004</v>
      </c>
      <c r="N83" s="44">
        <v>3</v>
      </c>
      <c r="O83" s="5" t="s">
        <v>219</v>
      </c>
    </row>
    <row r="84" spans="2:15" ht="18.95" customHeight="1">
      <c r="B84" s="53" t="s">
        <v>221</v>
      </c>
      <c r="C84" s="53" t="s">
        <v>222</v>
      </c>
      <c r="D84" s="39">
        <v>2.82</v>
      </c>
      <c r="E84" s="39">
        <v>3.05</v>
      </c>
      <c r="F84" s="39">
        <v>2.82</v>
      </c>
      <c r="G84" s="41">
        <v>2.94</v>
      </c>
      <c r="H84" s="41">
        <v>3.05</v>
      </c>
      <c r="I84" s="41">
        <v>2.81</v>
      </c>
      <c r="J84" s="42">
        <v>8.5409252669039084</v>
      </c>
      <c r="K84" s="43">
        <v>16</v>
      </c>
      <c r="L84" s="43">
        <v>745357</v>
      </c>
      <c r="M84" s="43">
        <v>2194226.1800000002</v>
      </c>
      <c r="N84" s="44">
        <v>2</v>
      </c>
      <c r="O84" s="5" t="s">
        <v>224</v>
      </c>
    </row>
    <row r="85" spans="2:15" ht="18.95" customHeight="1">
      <c r="B85" s="53" t="s">
        <v>359</v>
      </c>
      <c r="C85" s="53" t="s">
        <v>204</v>
      </c>
      <c r="D85" s="39">
        <v>6.45</v>
      </c>
      <c r="E85" s="39">
        <v>6.45</v>
      </c>
      <c r="F85" s="39">
        <v>6.45</v>
      </c>
      <c r="G85" s="41">
        <v>6.45</v>
      </c>
      <c r="H85" s="41">
        <v>6.45</v>
      </c>
      <c r="I85" s="41">
        <v>6.45</v>
      </c>
      <c r="J85" s="42">
        <v>0</v>
      </c>
      <c r="K85" s="43">
        <v>1</v>
      </c>
      <c r="L85" s="43">
        <v>2213472</v>
      </c>
      <c r="M85" s="43">
        <v>14276894.4</v>
      </c>
      <c r="N85" s="44">
        <v>1</v>
      </c>
      <c r="O85" s="5" t="s">
        <v>205</v>
      </c>
    </row>
    <row r="86" spans="2:15" ht="18.95" customHeight="1">
      <c r="B86" s="53" t="s">
        <v>395</v>
      </c>
      <c r="C86" s="53" t="s">
        <v>362</v>
      </c>
      <c r="D86" s="39">
        <v>4.7</v>
      </c>
      <c r="E86" s="39">
        <v>4.7</v>
      </c>
      <c r="F86" s="39">
        <v>4.5999999999999996</v>
      </c>
      <c r="G86" s="41">
        <v>4.66</v>
      </c>
      <c r="H86" s="41">
        <v>4.5999999999999996</v>
      </c>
      <c r="I86" s="41">
        <v>4.7</v>
      </c>
      <c r="J86" s="42">
        <v>-2.1276595744680993</v>
      </c>
      <c r="K86" s="43">
        <v>11</v>
      </c>
      <c r="L86" s="43">
        <v>683516</v>
      </c>
      <c r="M86" s="43">
        <v>3185025.2</v>
      </c>
      <c r="N86" s="44">
        <v>2</v>
      </c>
      <c r="O86" s="5" t="s">
        <v>363</v>
      </c>
    </row>
    <row r="87" spans="2:15" ht="18.95" customHeight="1">
      <c r="B87" s="53" t="s">
        <v>365</v>
      </c>
      <c r="C87" s="53" t="s">
        <v>366</v>
      </c>
      <c r="D87" s="39">
        <v>9</v>
      </c>
      <c r="E87" s="39">
        <v>9</v>
      </c>
      <c r="F87" s="39">
        <v>5.61</v>
      </c>
      <c r="G87" s="41">
        <v>7.05</v>
      </c>
      <c r="H87" s="41">
        <v>7.1</v>
      </c>
      <c r="I87" s="41">
        <v>9</v>
      </c>
      <c r="J87" s="42">
        <v>-21.111111111111114</v>
      </c>
      <c r="K87" s="43">
        <v>68</v>
      </c>
      <c r="L87" s="43">
        <v>1356860</v>
      </c>
      <c r="M87" s="43">
        <v>9571203.6900000013</v>
      </c>
      <c r="N87" s="44">
        <v>3</v>
      </c>
      <c r="O87" s="5" t="s">
        <v>367</v>
      </c>
    </row>
    <row r="88" spans="2:15" ht="18.95" customHeight="1">
      <c r="B88" s="53" t="s">
        <v>360</v>
      </c>
      <c r="C88" s="53" t="s">
        <v>141</v>
      </c>
      <c r="D88" s="39">
        <v>5.15</v>
      </c>
      <c r="E88" s="39">
        <v>5.2</v>
      </c>
      <c r="F88" s="39">
        <v>5</v>
      </c>
      <c r="G88" s="41">
        <v>5.0999999999999996</v>
      </c>
      <c r="H88" s="41">
        <v>5.05</v>
      </c>
      <c r="I88" s="41">
        <v>5.15</v>
      </c>
      <c r="J88" s="42">
        <v>-1.9417475728155442</v>
      </c>
      <c r="K88" s="43">
        <v>66</v>
      </c>
      <c r="L88" s="43">
        <v>10057408</v>
      </c>
      <c r="M88" s="43">
        <v>51241642.150000006</v>
      </c>
      <c r="N88" s="44">
        <v>4</v>
      </c>
      <c r="O88" s="5" t="s">
        <v>142</v>
      </c>
    </row>
    <row r="89" spans="2:15" ht="18.95" customHeight="1">
      <c r="B89" s="121" t="s">
        <v>19</v>
      </c>
      <c r="C89" s="121"/>
      <c r="D89" s="121"/>
      <c r="E89" s="121"/>
      <c r="F89" s="121"/>
      <c r="G89" s="121"/>
      <c r="H89" s="121"/>
      <c r="I89" s="121"/>
      <c r="J89" s="121"/>
      <c r="K89" s="47">
        <f>SUM(K83:K88)</f>
        <v>171</v>
      </c>
      <c r="L89" s="48">
        <f>SUM(L83:L88)</f>
        <v>15215826</v>
      </c>
      <c r="M89" s="48">
        <f>SUM(M83:M88)</f>
        <v>80531242.460000008</v>
      </c>
      <c r="N89" s="48">
        <v>4</v>
      </c>
      <c r="O89" s="52" t="s">
        <v>14</v>
      </c>
    </row>
    <row r="90" spans="2:15" ht="18.95" customHeight="1">
      <c r="B90" s="121" t="s">
        <v>20</v>
      </c>
      <c r="C90" s="121"/>
      <c r="D90" s="121"/>
      <c r="E90" s="121"/>
      <c r="F90" s="121"/>
      <c r="G90" s="121"/>
      <c r="H90" s="121"/>
      <c r="I90" s="121"/>
      <c r="J90" s="121"/>
      <c r="K90" s="48">
        <f>K89+K81+K68+K51+K36+K31+K27</f>
        <v>3006</v>
      </c>
      <c r="L90" s="48">
        <f>L89+L81+L68+L51+L36+L31+L27</f>
        <v>5786513164</v>
      </c>
      <c r="M90" s="48">
        <f>M89+M81+M68+M51+M36+M31+M27</f>
        <v>5713389900.0099993</v>
      </c>
      <c r="N90" s="55">
        <v>4</v>
      </c>
      <c r="O90" s="56" t="s">
        <v>21</v>
      </c>
    </row>
    <row r="91" spans="2:15">
      <c r="I91" s="8"/>
      <c r="J91" s="110"/>
      <c r="K91" s="4"/>
      <c r="L91" s="4"/>
      <c r="M91" s="4"/>
      <c r="N91" s="4"/>
    </row>
    <row r="96" spans="2:15">
      <c r="L96" s="7"/>
      <c r="M96" s="7"/>
    </row>
    <row r="99" spans="12:13">
      <c r="L99" s="7"/>
      <c r="M99" s="7"/>
    </row>
    <row r="102" spans="12:13">
      <c r="L102" s="7"/>
      <c r="M102" s="7"/>
    </row>
  </sheetData>
  <mergeCells count="32">
    <mergeCell ref="E1:N1"/>
    <mergeCell ref="B2:E2"/>
    <mergeCell ref="F2:N2"/>
    <mergeCell ref="D27:J27"/>
    <mergeCell ref="D31:J31"/>
    <mergeCell ref="C4:O4"/>
    <mergeCell ref="B31:C31"/>
    <mergeCell ref="B27:C27"/>
    <mergeCell ref="C28:O28"/>
    <mergeCell ref="B90:C90"/>
    <mergeCell ref="D90:J90"/>
    <mergeCell ref="D89:J89"/>
    <mergeCell ref="B68:C68"/>
    <mergeCell ref="B89:C89"/>
    <mergeCell ref="C82:O82"/>
    <mergeCell ref="B81:C81"/>
    <mergeCell ref="D81:J81"/>
    <mergeCell ref="D68:J68"/>
    <mergeCell ref="C72:O72"/>
    <mergeCell ref="E69:N69"/>
    <mergeCell ref="B70:E70"/>
    <mergeCell ref="F70:N70"/>
    <mergeCell ref="F39:N39"/>
    <mergeCell ref="D51:J51"/>
    <mergeCell ref="C32:O32"/>
    <mergeCell ref="D36:J36"/>
    <mergeCell ref="C52:O52"/>
    <mergeCell ref="B36:C36"/>
    <mergeCell ref="C41:O41"/>
    <mergeCell ref="B51:C51"/>
    <mergeCell ref="E38:N38"/>
    <mergeCell ref="B39:E39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2"/>
  <sheetViews>
    <sheetView rightToLeft="1" zoomScaleNormal="100" workbookViewId="0">
      <selection activeCell="O10" sqref="O10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9" s="25" customFormat="1" ht="32.25" customHeight="1">
      <c r="A2" s="125" t="s">
        <v>5</v>
      </c>
      <c r="B2" s="126"/>
      <c r="C2" s="126"/>
      <c r="D2" s="126"/>
      <c r="E2" s="15"/>
      <c r="F2" s="15"/>
      <c r="G2" s="15"/>
      <c r="H2" s="15"/>
      <c r="I2" s="15"/>
      <c r="J2" s="15"/>
    </row>
    <row r="3" spans="1:19" ht="48.75" customHeight="1">
      <c r="B3" s="128" t="s">
        <v>413</v>
      </c>
      <c r="C3" s="128"/>
      <c r="D3" s="128"/>
      <c r="E3" s="128"/>
      <c r="F3" s="128"/>
      <c r="G3" s="128"/>
      <c r="H3" s="128"/>
      <c r="I3" s="128"/>
      <c r="J3" s="15"/>
      <c r="K3" s="25"/>
      <c r="L3" s="25"/>
      <c r="M3" s="25"/>
    </row>
    <row r="4" spans="1:19" ht="21" customHeight="1">
      <c r="B4" s="128" t="s">
        <v>414</v>
      </c>
      <c r="C4" s="128"/>
      <c r="D4" s="128"/>
      <c r="E4" s="128"/>
      <c r="F4" s="128"/>
      <c r="G4" s="128"/>
      <c r="H4" s="128"/>
      <c r="I4" s="128"/>
      <c r="J4" s="26"/>
      <c r="K4" s="25"/>
      <c r="L4" s="25"/>
      <c r="M4" s="25"/>
      <c r="N4" s="25"/>
      <c r="O4" s="25"/>
      <c r="P4" s="25"/>
      <c r="Q4" s="25"/>
      <c r="R4" s="25"/>
      <c r="S4" s="25"/>
    </row>
    <row r="5" spans="1:19" ht="60">
      <c r="B5" s="57" t="s">
        <v>133</v>
      </c>
      <c r="C5" s="58" t="s">
        <v>119</v>
      </c>
      <c r="D5" s="58" t="s">
        <v>134</v>
      </c>
      <c r="E5" s="58" t="s">
        <v>135</v>
      </c>
      <c r="F5" s="58" t="s">
        <v>136</v>
      </c>
      <c r="G5" s="59" t="s">
        <v>120</v>
      </c>
      <c r="H5" s="58" t="s">
        <v>137</v>
      </c>
      <c r="I5" s="58" t="s">
        <v>121</v>
      </c>
      <c r="J5" s="58" t="s">
        <v>11</v>
      </c>
      <c r="K5" s="25"/>
      <c r="L5" s="25"/>
      <c r="M5" s="25"/>
      <c r="N5" s="25"/>
      <c r="O5" s="25"/>
      <c r="P5" s="25"/>
      <c r="Q5" s="25"/>
      <c r="R5" s="25"/>
      <c r="S5" s="25"/>
    </row>
    <row r="6" spans="1:19" ht="18.75" customHeight="1">
      <c r="B6" s="127" t="s">
        <v>12</v>
      </c>
      <c r="C6" s="127"/>
      <c r="D6" s="127"/>
      <c r="E6" s="127"/>
      <c r="F6" s="127"/>
      <c r="G6" s="127"/>
      <c r="H6" s="127"/>
      <c r="I6" s="127"/>
      <c r="J6" s="127"/>
      <c r="K6" s="25"/>
      <c r="L6" s="25"/>
      <c r="M6" s="25"/>
      <c r="N6" s="25"/>
      <c r="O6" s="25"/>
      <c r="P6" s="25"/>
      <c r="Q6" s="25"/>
      <c r="R6" s="25"/>
      <c r="S6" s="25"/>
    </row>
    <row r="7" spans="1:19" ht="24" customHeight="1">
      <c r="B7" s="97" t="s">
        <v>138</v>
      </c>
      <c r="C7" s="80" t="s">
        <v>139</v>
      </c>
      <c r="D7" s="80">
        <v>0.08</v>
      </c>
      <c r="E7" s="80">
        <v>0.08</v>
      </c>
      <c r="F7" s="80">
        <v>0.08</v>
      </c>
      <c r="G7" s="98">
        <v>14</v>
      </c>
      <c r="H7" s="98">
        <v>53037998</v>
      </c>
      <c r="I7" s="98">
        <v>4243039.84</v>
      </c>
      <c r="J7" s="99">
        <v>4</v>
      </c>
      <c r="K7" s="25"/>
      <c r="L7" s="25"/>
      <c r="M7" s="25"/>
      <c r="N7" s="25"/>
      <c r="O7" s="25"/>
      <c r="P7" s="25"/>
      <c r="Q7" s="25"/>
      <c r="R7" s="25"/>
      <c r="S7" s="25"/>
    </row>
    <row r="8" spans="1:19" ht="18.75" customHeight="1">
      <c r="B8" s="131" t="s">
        <v>197</v>
      </c>
      <c r="C8" s="131"/>
      <c r="D8" s="132"/>
      <c r="E8" s="132"/>
      <c r="F8" s="132"/>
      <c r="G8" s="98">
        <f>SUM(G7:G7)</f>
        <v>14</v>
      </c>
      <c r="H8" s="98">
        <f>SUM(H7:H7)</f>
        <v>53037998</v>
      </c>
      <c r="I8" s="98">
        <f>SUM(I7:I7)</f>
        <v>4243039.84</v>
      </c>
      <c r="J8" s="98">
        <v>4</v>
      </c>
      <c r="K8" s="25"/>
      <c r="L8" s="25"/>
      <c r="M8" s="25"/>
      <c r="N8" s="25"/>
      <c r="O8" s="25"/>
      <c r="P8" s="25"/>
      <c r="Q8" s="25"/>
      <c r="R8" s="25"/>
      <c r="S8" s="25"/>
    </row>
    <row r="9" spans="1:19" ht="18.75" customHeight="1">
      <c r="B9" s="127" t="s">
        <v>76</v>
      </c>
      <c r="C9" s="127"/>
      <c r="D9" s="127"/>
      <c r="E9" s="127"/>
      <c r="F9" s="127"/>
      <c r="G9" s="127"/>
      <c r="H9" s="127"/>
      <c r="I9" s="127"/>
      <c r="J9" s="127"/>
      <c r="K9" s="25"/>
      <c r="L9" s="25"/>
      <c r="M9" s="25"/>
      <c r="N9" s="25"/>
      <c r="O9" s="25"/>
      <c r="P9" s="25"/>
      <c r="Q9" s="25"/>
      <c r="R9" s="25"/>
      <c r="S9" s="25"/>
    </row>
    <row r="10" spans="1:19" ht="24" customHeight="1">
      <c r="B10" s="97" t="s">
        <v>407</v>
      </c>
      <c r="C10" s="80" t="s">
        <v>408</v>
      </c>
      <c r="D10" s="80">
        <v>3.35</v>
      </c>
      <c r="E10" s="80">
        <v>3.35</v>
      </c>
      <c r="F10" s="80">
        <v>3.35</v>
      </c>
      <c r="G10" s="98">
        <v>2</v>
      </c>
      <c r="H10" s="98">
        <v>815</v>
      </c>
      <c r="I10" s="98">
        <v>2730.25</v>
      </c>
      <c r="J10" s="99">
        <v>2</v>
      </c>
      <c r="K10" s="25"/>
      <c r="L10" s="25"/>
      <c r="M10" s="25"/>
      <c r="N10" s="25"/>
      <c r="O10" s="25"/>
      <c r="P10" s="25"/>
      <c r="Q10" s="25"/>
      <c r="R10" s="25"/>
      <c r="S10" s="25"/>
    </row>
    <row r="11" spans="1:19" ht="18.75" customHeight="1">
      <c r="B11" s="131" t="s">
        <v>15</v>
      </c>
      <c r="C11" s="131"/>
      <c r="D11" s="132"/>
      <c r="E11" s="132"/>
      <c r="F11" s="132"/>
      <c r="G11" s="98">
        <f>G10</f>
        <v>2</v>
      </c>
      <c r="H11" s="98">
        <f t="shared" ref="H11" si="0">H10</f>
        <v>815</v>
      </c>
      <c r="I11" s="98">
        <f>I10</f>
        <v>2730.25</v>
      </c>
      <c r="J11" s="98">
        <v>2</v>
      </c>
      <c r="K11" s="25"/>
      <c r="L11" s="25"/>
      <c r="M11" s="25"/>
      <c r="N11" s="25"/>
      <c r="O11" s="25"/>
      <c r="P11" s="25"/>
      <c r="Q11" s="25"/>
      <c r="R11" s="25"/>
      <c r="S11" s="25"/>
    </row>
    <row r="12" spans="1:19" ht="18.75" customHeight="1">
      <c r="B12" s="129" t="s">
        <v>140</v>
      </c>
      <c r="C12" s="129"/>
      <c r="D12" s="130"/>
      <c r="E12" s="130"/>
      <c r="F12" s="130"/>
      <c r="G12" s="76">
        <f>G8+G11</f>
        <v>16</v>
      </c>
      <c r="H12" s="76">
        <f>H11+H8</f>
        <v>53038813</v>
      </c>
      <c r="I12" s="76">
        <f>I11+I8</f>
        <v>4245770.09</v>
      </c>
      <c r="J12" s="76">
        <v>4</v>
      </c>
      <c r="K12" s="25"/>
      <c r="L12" s="25"/>
      <c r="M12" s="25"/>
      <c r="N12" s="25"/>
      <c r="O12" s="25"/>
      <c r="P12" s="25"/>
      <c r="Q12" s="25"/>
      <c r="R12" s="25"/>
      <c r="S12" s="25"/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11:C11"/>
    <mergeCell ref="D11:F11"/>
    <mergeCell ref="B9:J9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2EB67-37DF-4A12-8873-709B5CD0FDFB}">
  <dimension ref="A1:K8"/>
  <sheetViews>
    <sheetView rightToLeft="1" workbookViewId="0">
      <selection activeCell="N12" sqref="N12"/>
    </sheetView>
  </sheetViews>
  <sheetFormatPr defaultColWidth="9" defaultRowHeight="15"/>
  <cols>
    <col min="1" max="1" width="16.28515625" style="111" customWidth="1"/>
    <col min="2" max="2" width="8.140625" style="111" customWidth="1"/>
    <col min="3" max="3" width="12.5703125" style="111" customWidth="1"/>
    <col min="4" max="4" width="11.85546875" style="111" customWidth="1"/>
    <col min="5" max="5" width="12.28515625" style="111" customWidth="1"/>
    <col min="6" max="6" width="13.5703125" style="111" customWidth="1"/>
    <col min="7" max="7" width="12.42578125" style="111" customWidth="1"/>
    <col min="8" max="8" width="10.7109375" style="111" customWidth="1"/>
    <col min="9" max="9" width="10.85546875" style="111" customWidth="1"/>
    <col min="10" max="10" width="20.28515625" style="111" customWidth="1"/>
    <col min="11" max="16384" width="9" style="111"/>
  </cols>
  <sheetData>
    <row r="1" spans="1:11" s="25" customFormat="1" ht="23.25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  <c r="K1" s="15"/>
    </row>
    <row r="2" spans="1:11" s="25" customFormat="1" ht="23.25">
      <c r="A2" s="125" t="s">
        <v>5</v>
      </c>
      <c r="B2" s="126"/>
      <c r="C2" s="126"/>
      <c r="D2" s="126"/>
      <c r="E2" s="15"/>
      <c r="F2" s="15"/>
      <c r="G2" s="15"/>
      <c r="H2" s="15"/>
      <c r="I2" s="15"/>
      <c r="J2" s="15"/>
      <c r="K2" s="15"/>
    </row>
    <row r="3" spans="1:11" s="10" customFormat="1" ht="33.75" customHeight="1">
      <c r="A3" s="15"/>
      <c r="B3" s="128" t="s">
        <v>440</v>
      </c>
      <c r="C3" s="128"/>
      <c r="D3" s="128"/>
      <c r="E3" s="128"/>
      <c r="F3" s="128"/>
      <c r="G3" s="128"/>
      <c r="H3" s="128"/>
      <c r="I3" s="128"/>
      <c r="J3" s="15"/>
      <c r="K3" s="15"/>
    </row>
    <row r="4" spans="1:11" s="10" customFormat="1" ht="21.75" customHeight="1">
      <c r="A4" s="15"/>
      <c r="B4" s="128" t="s">
        <v>441</v>
      </c>
      <c r="C4" s="128"/>
      <c r="D4" s="128"/>
      <c r="E4" s="128"/>
      <c r="F4" s="128"/>
      <c r="G4" s="128"/>
      <c r="H4" s="128"/>
      <c r="I4" s="128"/>
      <c r="J4" s="26"/>
      <c r="K4" s="15"/>
    </row>
    <row r="5" spans="1:11" s="10" customFormat="1" ht="37.5" customHeight="1">
      <c r="A5" s="133" t="s">
        <v>430</v>
      </c>
      <c r="B5" s="133"/>
      <c r="C5" s="133"/>
      <c r="D5" s="133"/>
      <c r="E5" s="133"/>
      <c r="F5" s="133"/>
      <c r="G5" s="133"/>
      <c r="H5" s="133"/>
      <c r="I5" s="133"/>
      <c r="J5" s="133"/>
    </row>
    <row r="6" spans="1:11" ht="56.25">
      <c r="A6" s="112" t="s">
        <v>431</v>
      </c>
      <c r="B6" s="113" t="s">
        <v>432</v>
      </c>
      <c r="C6" s="113" t="s">
        <v>433</v>
      </c>
      <c r="D6" s="113" t="s">
        <v>134</v>
      </c>
      <c r="E6" s="113" t="s">
        <v>135</v>
      </c>
      <c r="F6" s="113" t="s">
        <v>434</v>
      </c>
      <c r="G6" s="113" t="s">
        <v>435</v>
      </c>
      <c r="H6" s="113" t="s">
        <v>120</v>
      </c>
      <c r="I6" s="113" t="s">
        <v>436</v>
      </c>
      <c r="J6" s="113" t="s">
        <v>437</v>
      </c>
    </row>
    <row r="7" spans="1:11" ht="17.25">
      <c r="A7" s="114">
        <v>500000</v>
      </c>
      <c r="B7" s="115" t="s">
        <v>438</v>
      </c>
      <c r="C7" s="114">
        <v>515047</v>
      </c>
      <c r="D7" s="114">
        <v>515047</v>
      </c>
      <c r="E7" s="114">
        <v>515047</v>
      </c>
      <c r="F7" s="114">
        <v>515047</v>
      </c>
      <c r="G7" s="114">
        <v>512643</v>
      </c>
      <c r="H7" s="115">
        <v>1</v>
      </c>
      <c r="I7" s="114">
        <v>1</v>
      </c>
      <c r="J7" s="114">
        <v>515047</v>
      </c>
    </row>
    <row r="8" spans="1:11" ht="19.5">
      <c r="A8" s="134" t="s">
        <v>439</v>
      </c>
      <c r="B8" s="134"/>
      <c r="C8" s="134"/>
      <c r="D8" s="134"/>
      <c r="E8" s="134"/>
      <c r="F8" s="134"/>
      <c r="G8" s="134"/>
      <c r="H8" s="115">
        <v>1</v>
      </c>
      <c r="I8" s="114">
        <v>1</v>
      </c>
      <c r="J8" s="114">
        <v>515047</v>
      </c>
    </row>
  </sheetData>
  <mergeCells count="6">
    <mergeCell ref="A2:D2"/>
    <mergeCell ref="B3:I3"/>
    <mergeCell ref="B4:I4"/>
    <mergeCell ref="A5:J5"/>
    <mergeCell ref="A8:B8"/>
    <mergeCell ref="C8:G8"/>
  </mergeCells>
  <pageMargins left="0.7" right="0.7" top="0.75" bottom="0.75" header="0.3" footer="0.3"/>
  <pageSetup scale="95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42"/>
  <sheetViews>
    <sheetView rightToLeft="1" topLeftCell="A7" zoomScale="130" zoomScaleNormal="130" workbookViewId="0">
      <selection activeCell="I24" sqref="I24"/>
    </sheetView>
  </sheetViews>
  <sheetFormatPr defaultRowHeight="12.75"/>
  <cols>
    <col min="1" max="1" width="2" customWidth="1"/>
    <col min="2" max="2" width="29.28515625" customWidth="1"/>
    <col min="3" max="3" width="10.28515625" style="106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35" t="s">
        <v>417</v>
      </c>
      <c r="C1" s="135"/>
      <c r="D1" s="135"/>
      <c r="E1" s="135"/>
      <c r="F1" s="135"/>
      <c r="G1" s="135"/>
    </row>
    <row r="2" spans="2:7" ht="21">
      <c r="B2" s="136" t="s">
        <v>418</v>
      </c>
      <c r="C2" s="136"/>
      <c r="D2" s="136"/>
      <c r="E2" s="136"/>
      <c r="F2" s="136"/>
      <c r="G2" s="136"/>
    </row>
    <row r="3" spans="2:7" ht="27" customHeight="1">
      <c r="B3" s="179" t="s">
        <v>0</v>
      </c>
      <c r="C3" s="180" t="s">
        <v>119</v>
      </c>
      <c r="D3" s="180" t="s">
        <v>120</v>
      </c>
      <c r="E3" s="180" t="s">
        <v>445</v>
      </c>
      <c r="F3" s="180" t="s">
        <v>121</v>
      </c>
      <c r="G3" s="181" t="s">
        <v>446</v>
      </c>
    </row>
    <row r="4" spans="2:7" ht="14.25" customHeight="1">
      <c r="B4" s="182" t="s">
        <v>12</v>
      </c>
      <c r="C4" s="183"/>
      <c r="D4" s="183"/>
      <c r="E4" s="183"/>
      <c r="F4" s="184"/>
      <c r="G4" s="185" t="s">
        <v>3</v>
      </c>
    </row>
    <row r="5" spans="2:7" ht="16.5" customHeight="1">
      <c r="B5" s="186" t="s">
        <v>453</v>
      </c>
      <c r="C5" s="187" t="s">
        <v>99</v>
      </c>
      <c r="D5" s="188">
        <v>4</v>
      </c>
      <c r="E5" s="188">
        <v>100000</v>
      </c>
      <c r="F5" s="188">
        <v>110000</v>
      </c>
      <c r="G5" s="189" t="s">
        <v>100</v>
      </c>
    </row>
    <row r="6" spans="2:7" ht="16.5" customHeight="1">
      <c r="B6" s="186" t="s">
        <v>454</v>
      </c>
      <c r="C6" s="187" t="s">
        <v>51</v>
      </c>
      <c r="D6" s="188">
        <v>4</v>
      </c>
      <c r="E6" s="188">
        <v>2535354</v>
      </c>
      <c r="F6" s="188">
        <v>12169699.199999999</v>
      </c>
      <c r="G6" s="189" t="s">
        <v>455</v>
      </c>
    </row>
    <row r="7" spans="2:7" ht="16.5" customHeight="1">
      <c r="B7" s="186" t="s">
        <v>456</v>
      </c>
      <c r="C7" s="187" t="s">
        <v>42</v>
      </c>
      <c r="D7" s="188">
        <v>11</v>
      </c>
      <c r="E7" s="188">
        <v>72000000</v>
      </c>
      <c r="F7" s="188">
        <v>20880000</v>
      </c>
      <c r="G7" s="189" t="s">
        <v>43</v>
      </c>
    </row>
    <row r="8" spans="2:7" ht="16.5" customHeight="1">
      <c r="B8" s="186" t="s">
        <v>38</v>
      </c>
      <c r="C8" s="187" t="s">
        <v>37</v>
      </c>
      <c r="D8" s="188">
        <v>1</v>
      </c>
      <c r="E8" s="188">
        <v>101432</v>
      </c>
      <c r="F8" s="188">
        <v>198806.72</v>
      </c>
      <c r="G8" s="189" t="s">
        <v>457</v>
      </c>
    </row>
    <row r="9" spans="2:7" ht="16.5" customHeight="1">
      <c r="B9" s="190" t="s">
        <v>13</v>
      </c>
      <c r="C9" s="191"/>
      <c r="D9" s="192">
        <f>SUM(D5:D8)</f>
        <v>20</v>
      </c>
      <c r="E9" s="192">
        <f>SUM(E5:E8)</f>
        <v>74736786</v>
      </c>
      <c r="F9" s="192">
        <f>SUM(F5:F8)</f>
        <v>33358505.919999998</v>
      </c>
      <c r="G9" s="193" t="s">
        <v>449</v>
      </c>
    </row>
    <row r="10" spans="2:7" ht="16.5" customHeight="1">
      <c r="B10" s="182" t="s">
        <v>324</v>
      </c>
      <c r="C10" s="183"/>
      <c r="D10" s="183"/>
      <c r="E10" s="183"/>
      <c r="F10" s="184"/>
      <c r="G10" s="185" t="s">
        <v>379</v>
      </c>
    </row>
    <row r="11" spans="2:7" ht="16.5" customHeight="1">
      <c r="B11" s="186" t="s">
        <v>458</v>
      </c>
      <c r="C11" s="187" t="s">
        <v>143</v>
      </c>
      <c r="D11" s="188">
        <v>1</v>
      </c>
      <c r="E11" s="188">
        <v>40000</v>
      </c>
      <c r="F11" s="188">
        <v>170000</v>
      </c>
      <c r="G11" s="189" t="s">
        <v>144</v>
      </c>
    </row>
    <row r="12" spans="2:7" ht="16.5" customHeight="1">
      <c r="B12" s="186" t="s">
        <v>427</v>
      </c>
      <c r="C12" s="187" t="s">
        <v>177</v>
      </c>
      <c r="D12" s="188">
        <v>1</v>
      </c>
      <c r="E12" s="188">
        <v>125000</v>
      </c>
      <c r="F12" s="188">
        <v>93750</v>
      </c>
      <c r="G12" s="189" t="s">
        <v>459</v>
      </c>
    </row>
    <row r="13" spans="2:7" ht="16.5" customHeight="1">
      <c r="B13" s="190" t="s">
        <v>391</v>
      </c>
      <c r="C13" s="191"/>
      <c r="D13" s="192">
        <f>SUM(D11:D12)</f>
        <v>2</v>
      </c>
      <c r="E13" s="192">
        <f>SUM(E11:E12)</f>
        <v>165000</v>
      </c>
      <c r="F13" s="192">
        <f>SUM(F11:F12)</f>
        <v>263750</v>
      </c>
      <c r="G13" s="193" t="s">
        <v>460</v>
      </c>
    </row>
    <row r="14" spans="2:7" ht="16.5" customHeight="1">
      <c r="B14" s="182" t="s">
        <v>461</v>
      </c>
      <c r="C14" s="183"/>
      <c r="D14" s="183"/>
      <c r="E14" s="183"/>
      <c r="F14" s="184"/>
      <c r="G14" s="185" t="s">
        <v>30</v>
      </c>
    </row>
    <row r="15" spans="2:7" ht="16.5" customHeight="1">
      <c r="B15" s="186" t="s">
        <v>462</v>
      </c>
      <c r="C15" s="187" t="s">
        <v>191</v>
      </c>
      <c r="D15" s="188">
        <v>1</v>
      </c>
      <c r="E15" s="188">
        <v>90000</v>
      </c>
      <c r="F15" s="188">
        <v>86400</v>
      </c>
      <c r="G15" s="189" t="s">
        <v>463</v>
      </c>
    </row>
    <row r="16" spans="2:7" ht="14.25" customHeight="1">
      <c r="B16" s="190" t="s">
        <v>464</v>
      </c>
      <c r="C16" s="191"/>
      <c r="D16" s="192">
        <f>SUM(D15)</f>
        <v>1</v>
      </c>
      <c r="E16" s="192">
        <f>SUM(E15)</f>
        <v>90000</v>
      </c>
      <c r="F16" s="192">
        <f>SUM(F15)</f>
        <v>86400</v>
      </c>
      <c r="G16" s="193" t="s">
        <v>465</v>
      </c>
    </row>
    <row r="17" spans="2:7" ht="14.25" customHeight="1">
      <c r="B17" s="182" t="s">
        <v>466</v>
      </c>
      <c r="C17" s="183"/>
      <c r="D17" s="183"/>
      <c r="E17" s="183"/>
      <c r="F17" s="184"/>
      <c r="G17" s="185" t="s">
        <v>467</v>
      </c>
    </row>
    <row r="18" spans="2:7" ht="16.5" customHeight="1">
      <c r="B18" s="186" t="s">
        <v>360</v>
      </c>
      <c r="C18" s="187" t="s">
        <v>141</v>
      </c>
      <c r="D18" s="188">
        <v>1</v>
      </c>
      <c r="E18" s="188">
        <v>10000</v>
      </c>
      <c r="F18" s="188">
        <v>51800</v>
      </c>
      <c r="G18" s="189" t="s">
        <v>142</v>
      </c>
    </row>
    <row r="19" spans="2:7" ht="14.25" customHeight="1">
      <c r="B19" s="190" t="s">
        <v>468</v>
      </c>
      <c r="C19" s="191"/>
      <c r="D19" s="192">
        <f>SUM(D18)</f>
        <v>1</v>
      </c>
      <c r="E19" s="192">
        <f>SUM(E18)</f>
        <v>10000</v>
      </c>
      <c r="F19" s="192">
        <f>SUM(F18)</f>
        <v>51800</v>
      </c>
      <c r="G19" s="193" t="s">
        <v>469</v>
      </c>
    </row>
    <row r="20" spans="2:7" ht="14.25" customHeight="1">
      <c r="B20" s="182" t="s">
        <v>470</v>
      </c>
      <c r="C20" s="183"/>
      <c r="D20" s="183"/>
      <c r="E20" s="183"/>
      <c r="F20" s="184"/>
      <c r="G20" s="185" t="s">
        <v>299</v>
      </c>
    </row>
    <row r="21" spans="2:7" ht="16.5" customHeight="1">
      <c r="B21" s="186" t="s">
        <v>471</v>
      </c>
      <c r="C21" s="187" t="s">
        <v>32</v>
      </c>
      <c r="D21" s="188">
        <v>1</v>
      </c>
      <c r="E21" s="188">
        <v>95000</v>
      </c>
      <c r="F21" s="188">
        <v>1260650</v>
      </c>
      <c r="G21" s="189" t="s">
        <v>472</v>
      </c>
    </row>
    <row r="22" spans="2:7" ht="14.25" customHeight="1">
      <c r="B22" s="190" t="s">
        <v>473</v>
      </c>
      <c r="C22" s="191"/>
      <c r="D22" s="192">
        <f>SUM(D21)</f>
        <v>1</v>
      </c>
      <c r="E22" s="192">
        <f>SUM(E21)</f>
        <v>95000</v>
      </c>
      <c r="F22" s="192">
        <f>SUM(F21)</f>
        <v>1260650</v>
      </c>
      <c r="G22" s="193" t="s">
        <v>474</v>
      </c>
    </row>
    <row r="23" spans="2:7" ht="14.25" customHeight="1">
      <c r="B23" s="190" t="s">
        <v>450</v>
      </c>
      <c r="C23" s="191"/>
      <c r="D23" s="192">
        <f>D9+D13+D16+D19+D22</f>
        <v>25</v>
      </c>
      <c r="E23" s="192">
        <f>E9+E13+E16+E19+E22</f>
        <v>75096786</v>
      </c>
      <c r="F23" s="192">
        <f>F9+F13+F16+F19+F22</f>
        <v>35021105.920000002</v>
      </c>
      <c r="G23" s="193" t="s">
        <v>451</v>
      </c>
    </row>
    <row r="25" spans="2:7" ht="21">
      <c r="B25" s="135" t="s">
        <v>415</v>
      </c>
      <c r="C25" s="135"/>
      <c r="D25" s="135"/>
      <c r="E25" s="135"/>
      <c r="F25" s="135"/>
      <c r="G25" s="135"/>
    </row>
    <row r="26" spans="2:7" ht="21">
      <c r="B26" s="136" t="s">
        <v>416</v>
      </c>
      <c r="C26" s="136"/>
      <c r="D26" s="136"/>
      <c r="E26" s="136"/>
      <c r="F26" s="136"/>
      <c r="G26" s="136"/>
    </row>
    <row r="27" spans="2:7" ht="27" customHeight="1">
      <c r="B27" s="179" t="s">
        <v>0</v>
      </c>
      <c r="C27" s="180" t="s">
        <v>119</v>
      </c>
      <c r="D27" s="180" t="s">
        <v>120</v>
      </c>
      <c r="E27" s="180" t="s">
        <v>445</v>
      </c>
      <c r="F27" s="180" t="s">
        <v>121</v>
      </c>
      <c r="G27" s="181" t="s">
        <v>446</v>
      </c>
    </row>
    <row r="28" spans="2:7" ht="15.75">
      <c r="B28" s="182" t="s">
        <v>12</v>
      </c>
      <c r="C28" s="183"/>
      <c r="D28" s="183"/>
      <c r="E28" s="183"/>
      <c r="F28" s="184"/>
      <c r="G28" s="185" t="s">
        <v>3</v>
      </c>
    </row>
    <row r="29" spans="2:7" ht="15.75">
      <c r="B29" s="186" t="s">
        <v>401</v>
      </c>
      <c r="C29" s="187" t="s">
        <v>152</v>
      </c>
      <c r="D29" s="188">
        <v>3</v>
      </c>
      <c r="E29" s="188">
        <v>884920</v>
      </c>
      <c r="F29" s="188">
        <v>176984</v>
      </c>
      <c r="G29" s="189" t="s">
        <v>475</v>
      </c>
    </row>
    <row r="30" spans="2:7" ht="15.75">
      <c r="B30" s="190" t="s">
        <v>13</v>
      </c>
      <c r="C30" s="191"/>
      <c r="D30" s="192">
        <f>SUM(D29)</f>
        <v>3</v>
      </c>
      <c r="E30" s="192">
        <f>SUM(E29)</f>
        <v>884920</v>
      </c>
      <c r="F30" s="192">
        <f>SUM(F29)</f>
        <v>176984</v>
      </c>
      <c r="G30" s="193" t="s">
        <v>449</v>
      </c>
    </row>
    <row r="31" spans="2:7" ht="15.75">
      <c r="B31" s="182" t="s">
        <v>470</v>
      </c>
      <c r="C31" s="183"/>
      <c r="D31" s="183"/>
      <c r="E31" s="183"/>
      <c r="F31" s="184"/>
      <c r="G31" s="185" t="s">
        <v>299</v>
      </c>
    </row>
    <row r="32" spans="2:7" ht="15.75">
      <c r="B32" s="186" t="s">
        <v>471</v>
      </c>
      <c r="C32" s="187" t="s">
        <v>32</v>
      </c>
      <c r="D32" s="188">
        <v>1</v>
      </c>
      <c r="E32" s="188">
        <v>24793</v>
      </c>
      <c r="F32" s="188">
        <v>340903.75</v>
      </c>
      <c r="G32" s="189" t="s">
        <v>472</v>
      </c>
    </row>
    <row r="33" spans="2:7" ht="15.75">
      <c r="B33" s="190" t="s">
        <v>473</v>
      </c>
      <c r="C33" s="191"/>
      <c r="D33" s="192">
        <f>SUM(D32)</f>
        <v>1</v>
      </c>
      <c r="E33" s="192">
        <f>SUM(E32)</f>
        <v>24793</v>
      </c>
      <c r="F33" s="192">
        <f>SUM(F32)</f>
        <v>340903.75</v>
      </c>
      <c r="G33" s="193" t="s">
        <v>474</v>
      </c>
    </row>
    <row r="34" spans="2:7" ht="15.75">
      <c r="B34" s="190" t="s">
        <v>450</v>
      </c>
      <c r="C34" s="191"/>
      <c r="D34" s="192">
        <f>D30+D33</f>
        <v>4</v>
      </c>
      <c r="E34" s="192">
        <f t="shared" ref="E34:F34" si="0">E30+E33</f>
        <v>909713</v>
      </c>
      <c r="F34" s="192">
        <f t="shared" si="0"/>
        <v>517887.75</v>
      </c>
      <c r="G34" s="193" t="s">
        <v>451</v>
      </c>
    </row>
    <row r="35" spans="2:7">
      <c r="C35"/>
    </row>
    <row r="36" spans="2:7">
      <c r="C36"/>
    </row>
    <row r="37" spans="2:7">
      <c r="C37"/>
    </row>
    <row r="38" spans="2:7">
      <c r="C38"/>
    </row>
    <row r="39" spans="2:7">
      <c r="C39"/>
    </row>
    <row r="40" spans="2:7">
      <c r="C40"/>
    </row>
    <row r="41" spans="2:7">
      <c r="C41"/>
    </row>
    <row r="42" spans="2:7">
      <c r="C42"/>
    </row>
  </sheetData>
  <mergeCells count="20">
    <mergeCell ref="B28:F28"/>
    <mergeCell ref="B30:C30"/>
    <mergeCell ref="B31:F31"/>
    <mergeCell ref="B33:C33"/>
    <mergeCell ref="B34:C34"/>
    <mergeCell ref="B1:G1"/>
    <mergeCell ref="B2:G2"/>
    <mergeCell ref="B25:G25"/>
    <mergeCell ref="B26:G26"/>
    <mergeCell ref="B4:F4"/>
    <mergeCell ref="B9:C9"/>
    <mergeCell ref="B10:F10"/>
    <mergeCell ref="B13:C13"/>
    <mergeCell ref="B14:F14"/>
    <mergeCell ref="B16:C16"/>
    <mergeCell ref="B17:F17"/>
    <mergeCell ref="B19:C19"/>
    <mergeCell ref="B20:F20"/>
    <mergeCell ref="B22:C22"/>
    <mergeCell ref="B23:C23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6DBB7-C8B8-4CBF-BB90-71D65026C220}">
  <dimension ref="B1:G7"/>
  <sheetViews>
    <sheetView rightToLeft="1" workbookViewId="0">
      <selection activeCell="O16" sqref="O16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30" customHeight="1">
      <c r="B1" s="164" t="s">
        <v>444</v>
      </c>
      <c r="C1" s="164"/>
      <c r="D1" s="164"/>
      <c r="E1" s="164"/>
      <c r="F1" s="164"/>
      <c r="G1" s="164"/>
    </row>
    <row r="2" spans="2:7" ht="29.25" customHeight="1">
      <c r="B2" s="136" t="s">
        <v>452</v>
      </c>
      <c r="C2" s="136"/>
      <c r="D2" s="136"/>
      <c r="E2" s="136"/>
      <c r="F2" s="136"/>
      <c r="G2" s="136"/>
    </row>
    <row r="3" spans="2:7" ht="31.5">
      <c r="B3" s="165" t="s">
        <v>0</v>
      </c>
      <c r="C3" s="166" t="s">
        <v>119</v>
      </c>
      <c r="D3" s="166" t="s">
        <v>120</v>
      </c>
      <c r="E3" s="166" t="s">
        <v>445</v>
      </c>
      <c r="F3" s="166" t="s">
        <v>121</v>
      </c>
      <c r="G3" s="167" t="s">
        <v>446</v>
      </c>
    </row>
    <row r="4" spans="2:7" ht="15.75">
      <c r="B4" s="168" t="s">
        <v>12</v>
      </c>
      <c r="C4" s="169"/>
      <c r="D4" s="169"/>
      <c r="E4" s="169"/>
      <c r="F4" s="170"/>
      <c r="G4" s="171" t="s">
        <v>3</v>
      </c>
    </row>
    <row r="5" spans="2:7" ht="15.75">
      <c r="B5" s="172" t="s">
        <v>447</v>
      </c>
      <c r="C5" s="173" t="s">
        <v>139</v>
      </c>
      <c r="D5" s="174">
        <v>6</v>
      </c>
      <c r="E5" s="174">
        <v>40000000</v>
      </c>
      <c r="F5" s="174">
        <v>3200000</v>
      </c>
      <c r="G5" s="173" t="s">
        <v>448</v>
      </c>
    </row>
    <row r="6" spans="2:7" ht="15.75">
      <c r="B6" s="122" t="s">
        <v>376</v>
      </c>
      <c r="C6" s="124"/>
      <c r="D6" s="175">
        <f>SUM(D5)</f>
        <v>6</v>
      </c>
      <c r="E6" s="175">
        <f>SUM(E5)</f>
        <v>40000000</v>
      </c>
      <c r="F6" s="175">
        <f>SUM(F5)</f>
        <v>3200000</v>
      </c>
      <c r="G6" s="176" t="s">
        <v>449</v>
      </c>
    </row>
    <row r="7" spans="2:7" ht="15.75">
      <c r="B7" s="177" t="s">
        <v>450</v>
      </c>
      <c r="C7" s="178"/>
      <c r="D7" s="175">
        <f>D6</f>
        <v>6</v>
      </c>
      <c r="E7" s="175">
        <f t="shared" ref="E7:F7" si="0">E6</f>
        <v>40000000</v>
      </c>
      <c r="F7" s="175">
        <f t="shared" si="0"/>
        <v>3200000</v>
      </c>
      <c r="G7" s="176" t="s">
        <v>451</v>
      </c>
    </row>
  </sheetData>
  <mergeCells count="5">
    <mergeCell ref="B1:G1"/>
    <mergeCell ref="B2:G2"/>
    <mergeCell ref="B4:F4"/>
    <mergeCell ref="B6:C6"/>
    <mergeCell ref="B7:C7"/>
  </mergeCells>
  <pageMargins left="0.7" right="0.7" top="0.75" bottom="0.75" header="0.3" footer="0.3"/>
  <pageSetup scale="90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120"/>
  <sheetViews>
    <sheetView rightToLeft="1" tabSelected="1" topLeftCell="A43" zoomScaleNormal="100" workbookViewId="0">
      <selection activeCell="K51" sqref="K51"/>
    </sheetView>
  </sheetViews>
  <sheetFormatPr defaultColWidth="20.140625" defaultRowHeight="15"/>
  <cols>
    <col min="1" max="1" width="1.85546875" customWidth="1"/>
    <col min="2" max="2" width="25.42578125" style="109" customWidth="1"/>
    <col min="3" max="3" width="8.28515625" customWidth="1"/>
    <col min="4" max="7" width="12.85546875" style="96" customWidth="1"/>
    <col min="8" max="8" width="41.5703125" customWidth="1"/>
  </cols>
  <sheetData>
    <row r="1" spans="2:8" ht="19.5" customHeight="1">
      <c r="B1" s="194" t="s">
        <v>419</v>
      </c>
      <c r="C1" s="195"/>
      <c r="D1" s="195"/>
      <c r="E1" s="195"/>
      <c r="F1" s="195"/>
      <c r="G1" s="195"/>
      <c r="H1" s="196"/>
    </row>
    <row r="2" spans="2:8" ht="21" customHeight="1">
      <c r="B2" s="197" t="s">
        <v>420</v>
      </c>
      <c r="C2" s="198"/>
      <c r="D2" s="198"/>
      <c r="E2" s="198"/>
      <c r="F2" s="198"/>
      <c r="G2" s="198"/>
      <c r="H2" s="199"/>
    </row>
    <row r="3" spans="2:8" ht="21" customHeight="1">
      <c r="B3" s="143" t="s">
        <v>225</v>
      </c>
      <c r="C3" s="144" t="s">
        <v>119</v>
      </c>
      <c r="D3" s="145">
        <v>46026</v>
      </c>
      <c r="E3" s="145">
        <v>46027</v>
      </c>
      <c r="F3" s="145">
        <v>46029</v>
      </c>
      <c r="G3" s="145">
        <v>46030</v>
      </c>
      <c r="H3" s="143" t="s">
        <v>226</v>
      </c>
    </row>
    <row r="4" spans="2:8" ht="12" customHeight="1">
      <c r="B4" s="143"/>
      <c r="C4" s="144"/>
      <c r="D4" s="145"/>
      <c r="E4" s="145"/>
      <c r="F4" s="145"/>
      <c r="G4" s="145"/>
      <c r="H4" s="143"/>
    </row>
    <row r="5" spans="2:8" ht="18" customHeight="1">
      <c r="B5" s="60" t="s">
        <v>12</v>
      </c>
      <c r="C5" s="87"/>
      <c r="D5" s="88"/>
      <c r="E5" s="88"/>
      <c r="F5" s="88"/>
      <c r="G5" s="88"/>
      <c r="H5" s="89" t="s">
        <v>227</v>
      </c>
    </row>
    <row r="6" spans="2:8" ht="18" customHeight="1">
      <c r="B6" s="61" t="s">
        <v>374</v>
      </c>
      <c r="C6" s="61" t="s">
        <v>169</v>
      </c>
      <c r="D6" s="95">
        <v>0.66</v>
      </c>
      <c r="E6" s="95">
        <v>0.68</v>
      </c>
      <c r="F6" s="95">
        <v>0.67</v>
      </c>
      <c r="G6" s="95">
        <v>0.67</v>
      </c>
      <c r="H6" s="12" t="s">
        <v>170</v>
      </c>
    </row>
    <row r="7" spans="2:8" ht="18" customHeight="1">
      <c r="B7" s="61" t="s">
        <v>47</v>
      </c>
      <c r="C7" s="61" t="s">
        <v>36</v>
      </c>
      <c r="D7" s="95">
        <v>3.45</v>
      </c>
      <c r="E7" s="95">
        <v>3.43</v>
      </c>
      <c r="F7" s="95">
        <v>3.44</v>
      </c>
      <c r="G7" s="95">
        <v>3.4</v>
      </c>
      <c r="H7" s="12" t="s">
        <v>48</v>
      </c>
    </row>
    <row r="8" spans="2:8" ht="18" customHeight="1">
      <c r="B8" s="61" t="s">
        <v>98</v>
      </c>
      <c r="C8" s="61" t="s">
        <v>99</v>
      </c>
      <c r="D8" s="95">
        <v>1.05</v>
      </c>
      <c r="E8" s="95">
        <v>1.03</v>
      </c>
      <c r="F8" s="95">
        <v>1.05</v>
      </c>
      <c r="G8" s="95">
        <v>1.02</v>
      </c>
      <c r="H8" s="12" t="s">
        <v>100</v>
      </c>
    </row>
    <row r="9" spans="2:8" ht="18" customHeight="1">
      <c r="B9" s="61" t="s">
        <v>49</v>
      </c>
      <c r="C9" s="61" t="s">
        <v>45</v>
      </c>
      <c r="D9" s="95">
        <v>0.06</v>
      </c>
      <c r="E9" s="95">
        <v>0.06</v>
      </c>
      <c r="F9" s="95">
        <v>0.06</v>
      </c>
      <c r="G9" s="95">
        <v>0.06</v>
      </c>
      <c r="H9" s="12" t="s">
        <v>66</v>
      </c>
    </row>
    <row r="10" spans="2:8" ht="18" customHeight="1">
      <c r="B10" s="61" t="s">
        <v>24</v>
      </c>
      <c r="C10" s="61" t="s">
        <v>25</v>
      </c>
      <c r="D10" s="95">
        <v>0.22</v>
      </c>
      <c r="E10" s="95">
        <v>0.22</v>
      </c>
      <c r="F10" s="95">
        <v>0.22</v>
      </c>
      <c r="G10" s="95">
        <v>0.23</v>
      </c>
      <c r="H10" s="12" t="s">
        <v>26</v>
      </c>
    </row>
    <row r="11" spans="2:8" ht="18" customHeight="1">
      <c r="B11" s="61" t="s">
        <v>50</v>
      </c>
      <c r="C11" s="61" t="s">
        <v>51</v>
      </c>
      <c r="D11" s="95">
        <v>4.8</v>
      </c>
      <c r="E11" s="95">
        <v>4.8</v>
      </c>
      <c r="F11" s="95">
        <v>4.8</v>
      </c>
      <c r="G11" s="95">
        <v>4.79</v>
      </c>
      <c r="H11" s="12" t="s">
        <v>52</v>
      </c>
    </row>
    <row r="12" spans="2:8" ht="18" customHeight="1">
      <c r="B12" s="61" t="s">
        <v>228</v>
      </c>
      <c r="C12" s="61" t="s">
        <v>229</v>
      </c>
      <c r="D12" s="95">
        <v>0.16</v>
      </c>
      <c r="E12" s="95">
        <v>0.15</v>
      </c>
      <c r="F12" s="95">
        <v>0.15</v>
      </c>
      <c r="G12" s="95">
        <v>0.15</v>
      </c>
      <c r="H12" s="12" t="s">
        <v>230</v>
      </c>
    </row>
    <row r="13" spans="2:8" ht="18" customHeight="1">
      <c r="B13" s="61" t="s">
        <v>231</v>
      </c>
      <c r="C13" s="61" t="s">
        <v>232</v>
      </c>
      <c r="D13" s="95" t="s">
        <v>233</v>
      </c>
      <c r="E13" s="95" t="s">
        <v>233</v>
      </c>
      <c r="F13" s="95" t="s">
        <v>233</v>
      </c>
      <c r="G13" s="95" t="s">
        <v>233</v>
      </c>
      <c r="H13" s="12" t="s">
        <v>234</v>
      </c>
    </row>
    <row r="14" spans="2:8" ht="18" customHeight="1">
      <c r="B14" s="61" t="s">
        <v>73</v>
      </c>
      <c r="C14" s="61" t="s">
        <v>74</v>
      </c>
      <c r="D14" s="95">
        <v>0.24</v>
      </c>
      <c r="E14" s="95">
        <v>0.23</v>
      </c>
      <c r="F14" s="95">
        <v>0.23</v>
      </c>
      <c r="G14" s="95">
        <v>0.23</v>
      </c>
      <c r="H14" s="12" t="s">
        <v>75</v>
      </c>
    </row>
    <row r="15" spans="2:8" ht="18" customHeight="1">
      <c r="B15" s="61" t="s">
        <v>53</v>
      </c>
      <c r="C15" s="61" t="s">
        <v>42</v>
      </c>
      <c r="D15" s="95">
        <v>0.28999999999999998</v>
      </c>
      <c r="E15" s="95">
        <v>0.28999999999999998</v>
      </c>
      <c r="F15" s="95">
        <v>0.3</v>
      </c>
      <c r="G15" s="95">
        <v>0.28999999999999998</v>
      </c>
      <c r="H15" s="12" t="s">
        <v>43</v>
      </c>
    </row>
    <row r="16" spans="2:8" ht="18" customHeight="1">
      <c r="B16" s="61" t="s">
        <v>54</v>
      </c>
      <c r="C16" s="61" t="s">
        <v>39</v>
      </c>
      <c r="D16" s="95" t="s">
        <v>380</v>
      </c>
      <c r="E16" s="95" t="s">
        <v>380</v>
      </c>
      <c r="F16" s="95" t="s">
        <v>380</v>
      </c>
      <c r="G16" s="95" t="s">
        <v>380</v>
      </c>
      <c r="H16" s="12" t="s">
        <v>40</v>
      </c>
    </row>
    <row r="17" spans="2:8" ht="18" customHeight="1">
      <c r="B17" s="61" t="s">
        <v>235</v>
      </c>
      <c r="C17" s="61" t="s">
        <v>236</v>
      </c>
      <c r="D17" s="95" t="s">
        <v>233</v>
      </c>
      <c r="E17" s="95" t="s">
        <v>233</v>
      </c>
      <c r="F17" s="95" t="s">
        <v>233</v>
      </c>
      <c r="G17" s="95" t="s">
        <v>233</v>
      </c>
      <c r="H17" s="12" t="s">
        <v>237</v>
      </c>
    </row>
    <row r="18" spans="2:8" ht="18" customHeight="1">
      <c r="B18" s="61" t="s">
        <v>238</v>
      </c>
      <c r="C18" s="61" t="s">
        <v>220</v>
      </c>
      <c r="D18" s="95" t="s">
        <v>380</v>
      </c>
      <c r="E18" s="95" t="s">
        <v>380</v>
      </c>
      <c r="F18" s="95">
        <v>0.2</v>
      </c>
      <c r="G18" s="95">
        <v>0.19</v>
      </c>
      <c r="H18" s="12" t="s">
        <v>223</v>
      </c>
    </row>
    <row r="19" spans="2:8" ht="18" customHeight="1">
      <c r="B19" s="61" t="s">
        <v>239</v>
      </c>
      <c r="C19" s="61" t="s">
        <v>159</v>
      </c>
      <c r="D19" s="95">
        <v>1.2</v>
      </c>
      <c r="E19" s="95" t="s">
        <v>380</v>
      </c>
      <c r="F19" s="95" t="s">
        <v>380</v>
      </c>
      <c r="G19" s="95" t="s">
        <v>380</v>
      </c>
      <c r="H19" s="12" t="s">
        <v>160</v>
      </c>
    </row>
    <row r="20" spans="2:8" ht="18" customHeight="1">
      <c r="B20" s="61" t="s">
        <v>122</v>
      </c>
      <c r="C20" s="61" t="s">
        <v>123</v>
      </c>
      <c r="D20" s="95">
        <v>0.32</v>
      </c>
      <c r="E20" s="95">
        <v>0.3</v>
      </c>
      <c r="F20" s="95">
        <v>0.31</v>
      </c>
      <c r="G20" s="95">
        <v>0.3</v>
      </c>
      <c r="H20" s="12" t="s">
        <v>128</v>
      </c>
    </row>
    <row r="21" spans="2:8" ht="18" customHeight="1">
      <c r="B21" s="61" t="s">
        <v>38</v>
      </c>
      <c r="C21" s="61" t="s">
        <v>37</v>
      </c>
      <c r="D21" s="95">
        <v>1.95</v>
      </c>
      <c r="E21" s="95">
        <v>1.96</v>
      </c>
      <c r="F21" s="95">
        <v>1.96</v>
      </c>
      <c r="G21" s="95">
        <v>1.98</v>
      </c>
      <c r="H21" s="12" t="s">
        <v>55</v>
      </c>
    </row>
    <row r="22" spans="2:8" ht="18" customHeight="1">
      <c r="B22" s="61" t="s">
        <v>240</v>
      </c>
      <c r="C22" s="61" t="s">
        <v>147</v>
      </c>
      <c r="D22" s="95">
        <v>0.05</v>
      </c>
      <c r="E22" s="95" t="s">
        <v>380</v>
      </c>
      <c r="F22" s="95" t="s">
        <v>380</v>
      </c>
      <c r="G22" s="95" t="s">
        <v>380</v>
      </c>
      <c r="H22" s="12" t="s">
        <v>241</v>
      </c>
    </row>
    <row r="23" spans="2:8" ht="18" customHeight="1">
      <c r="B23" s="61" t="s">
        <v>242</v>
      </c>
      <c r="C23" s="61" t="s">
        <v>243</v>
      </c>
      <c r="D23" s="95" t="s">
        <v>380</v>
      </c>
      <c r="E23" s="95" t="s">
        <v>380</v>
      </c>
      <c r="F23" s="95" t="s">
        <v>380</v>
      </c>
      <c r="G23" s="95">
        <v>0.28000000000000003</v>
      </c>
      <c r="H23" s="12" t="s">
        <v>244</v>
      </c>
    </row>
    <row r="24" spans="2:8" ht="18" customHeight="1">
      <c r="B24" s="61" t="s">
        <v>183</v>
      </c>
      <c r="C24" s="61" t="s">
        <v>182</v>
      </c>
      <c r="D24" s="95" t="s">
        <v>380</v>
      </c>
      <c r="E24" s="95" t="s">
        <v>380</v>
      </c>
      <c r="F24" s="95" t="s">
        <v>380</v>
      </c>
      <c r="G24" s="95" t="s">
        <v>380</v>
      </c>
      <c r="H24" s="12" t="s">
        <v>196</v>
      </c>
    </row>
    <row r="25" spans="2:8" ht="18" customHeight="1">
      <c r="B25" s="61" t="s">
        <v>245</v>
      </c>
      <c r="C25" s="61" t="s">
        <v>246</v>
      </c>
      <c r="D25" s="95" t="s">
        <v>380</v>
      </c>
      <c r="E25" s="95" t="s">
        <v>380</v>
      </c>
      <c r="F25" s="95" t="s">
        <v>380</v>
      </c>
      <c r="G25" s="95">
        <v>0.22</v>
      </c>
      <c r="H25" s="12" t="s">
        <v>247</v>
      </c>
    </row>
    <row r="26" spans="2:8" ht="18" customHeight="1">
      <c r="B26" s="61" t="s">
        <v>181</v>
      </c>
      <c r="C26" s="61" t="s">
        <v>150</v>
      </c>
      <c r="D26" s="95" t="s">
        <v>380</v>
      </c>
      <c r="E26" s="95" t="s">
        <v>380</v>
      </c>
      <c r="F26" s="95" t="s">
        <v>380</v>
      </c>
      <c r="G26" s="95" t="s">
        <v>380</v>
      </c>
      <c r="H26" s="12" t="s">
        <v>151</v>
      </c>
    </row>
    <row r="27" spans="2:8" ht="18" customHeight="1">
      <c r="B27" s="61" t="s">
        <v>248</v>
      </c>
      <c r="C27" s="61" t="s">
        <v>106</v>
      </c>
      <c r="D27" s="95">
        <v>0.6</v>
      </c>
      <c r="E27" s="95">
        <v>0.63</v>
      </c>
      <c r="F27" s="95">
        <v>0.63</v>
      </c>
      <c r="G27" s="95">
        <v>0.61</v>
      </c>
      <c r="H27" s="12" t="s">
        <v>107</v>
      </c>
    </row>
    <row r="28" spans="2:8" ht="18" customHeight="1">
      <c r="B28" s="61" t="s">
        <v>190</v>
      </c>
      <c r="C28" s="61" t="s">
        <v>189</v>
      </c>
      <c r="D28" s="95" t="s">
        <v>380</v>
      </c>
      <c r="E28" s="95"/>
      <c r="F28" s="95">
        <v>0.11</v>
      </c>
      <c r="G28" s="95" t="s">
        <v>380</v>
      </c>
      <c r="H28" s="12" t="s">
        <v>249</v>
      </c>
    </row>
    <row r="29" spans="2:8" ht="18" customHeight="1">
      <c r="B29" s="61" t="s">
        <v>372</v>
      </c>
      <c r="C29" s="61" t="s">
        <v>371</v>
      </c>
      <c r="D29" s="95" t="s">
        <v>233</v>
      </c>
      <c r="E29" s="95" t="s">
        <v>233</v>
      </c>
      <c r="F29" s="95" t="s">
        <v>233</v>
      </c>
      <c r="G29" s="95" t="s">
        <v>233</v>
      </c>
      <c r="H29" s="12" t="s">
        <v>373</v>
      </c>
    </row>
    <row r="30" spans="2:8" ht="18" customHeight="1">
      <c r="B30" s="61" t="s">
        <v>250</v>
      </c>
      <c r="C30" s="61" t="s">
        <v>251</v>
      </c>
      <c r="D30" s="95" t="s">
        <v>380</v>
      </c>
      <c r="E30" s="95" t="s">
        <v>380</v>
      </c>
      <c r="F30" s="95" t="s">
        <v>380</v>
      </c>
      <c r="G30" s="95" t="s">
        <v>380</v>
      </c>
      <c r="H30" s="12" t="s">
        <v>252</v>
      </c>
    </row>
    <row r="31" spans="2:8" ht="18" customHeight="1">
      <c r="B31" s="61" t="s">
        <v>253</v>
      </c>
      <c r="C31" s="61" t="s">
        <v>254</v>
      </c>
      <c r="D31" s="95" t="s">
        <v>233</v>
      </c>
      <c r="E31" s="95" t="s">
        <v>233</v>
      </c>
      <c r="F31" s="95" t="s">
        <v>233</v>
      </c>
      <c r="G31" s="95" t="s">
        <v>233</v>
      </c>
      <c r="H31" s="12" t="s">
        <v>255</v>
      </c>
    </row>
    <row r="32" spans="2:8" ht="18" customHeight="1">
      <c r="B32" s="61" t="s">
        <v>256</v>
      </c>
      <c r="C32" s="61" t="s">
        <v>200</v>
      </c>
      <c r="D32" s="95" t="s">
        <v>380</v>
      </c>
      <c r="E32" s="95">
        <v>0.2</v>
      </c>
      <c r="F32" s="95">
        <v>0.21</v>
      </c>
      <c r="G32" s="95" t="s">
        <v>380</v>
      </c>
      <c r="H32" s="12" t="s">
        <v>203</v>
      </c>
    </row>
    <row r="33" spans="2:8" ht="18" customHeight="1">
      <c r="B33" s="61" t="s">
        <v>257</v>
      </c>
      <c r="C33" s="61" t="s">
        <v>152</v>
      </c>
      <c r="D33" s="95">
        <v>0.2</v>
      </c>
      <c r="E33" s="95" t="s">
        <v>380</v>
      </c>
      <c r="F33" s="95" t="s">
        <v>380</v>
      </c>
      <c r="G33" s="95">
        <v>0.2</v>
      </c>
      <c r="H33" s="12" t="s">
        <v>153</v>
      </c>
    </row>
    <row r="34" spans="2:8" ht="18" customHeight="1">
      <c r="B34" s="61" t="s">
        <v>258</v>
      </c>
      <c r="C34" s="61" t="s">
        <v>259</v>
      </c>
      <c r="D34" s="95" t="s">
        <v>380</v>
      </c>
      <c r="E34" s="95" t="s">
        <v>380</v>
      </c>
      <c r="F34" s="95" t="s">
        <v>380</v>
      </c>
      <c r="G34" s="95" t="s">
        <v>380</v>
      </c>
      <c r="H34" s="12" t="s">
        <v>260</v>
      </c>
    </row>
    <row r="35" spans="2:8" ht="18" customHeight="1">
      <c r="B35" s="61" t="s">
        <v>261</v>
      </c>
      <c r="C35" s="61" t="s">
        <v>262</v>
      </c>
      <c r="D35" s="95" t="s">
        <v>380</v>
      </c>
      <c r="E35" s="95" t="s">
        <v>380</v>
      </c>
      <c r="F35" s="95" t="s">
        <v>380</v>
      </c>
      <c r="G35" s="95" t="s">
        <v>380</v>
      </c>
      <c r="H35" s="12" t="s">
        <v>263</v>
      </c>
    </row>
    <row r="36" spans="2:8" ht="18" customHeight="1">
      <c r="B36" s="61" t="s">
        <v>264</v>
      </c>
      <c r="C36" s="61" t="s">
        <v>265</v>
      </c>
      <c r="D36" s="95" t="s">
        <v>380</v>
      </c>
      <c r="E36" s="95" t="s">
        <v>380</v>
      </c>
      <c r="F36" s="95" t="s">
        <v>380</v>
      </c>
      <c r="G36" s="95" t="s">
        <v>380</v>
      </c>
      <c r="H36" s="12" t="s">
        <v>266</v>
      </c>
    </row>
    <row r="37" spans="2:8" ht="18" customHeight="1">
      <c r="B37" s="61" t="s">
        <v>267</v>
      </c>
      <c r="C37" s="61" t="s">
        <v>268</v>
      </c>
      <c r="D37" s="95" t="s">
        <v>380</v>
      </c>
      <c r="E37" s="95" t="s">
        <v>380</v>
      </c>
      <c r="F37" s="95" t="s">
        <v>380</v>
      </c>
      <c r="G37" s="95" t="s">
        <v>380</v>
      </c>
      <c r="H37" s="12" t="s">
        <v>269</v>
      </c>
    </row>
    <row r="38" spans="2:8" ht="18" customHeight="1">
      <c r="B38" s="61" t="s">
        <v>270</v>
      </c>
      <c r="C38" s="61" t="s">
        <v>271</v>
      </c>
      <c r="D38" s="95" t="s">
        <v>380</v>
      </c>
      <c r="E38" s="95" t="s">
        <v>380</v>
      </c>
      <c r="F38" s="95" t="s">
        <v>380</v>
      </c>
      <c r="G38" s="95" t="s">
        <v>380</v>
      </c>
      <c r="H38" s="12" t="s">
        <v>272</v>
      </c>
    </row>
    <row r="39" spans="2:8" ht="18" customHeight="1">
      <c r="B39" s="61" t="s">
        <v>273</v>
      </c>
      <c r="C39" s="61" t="s">
        <v>207</v>
      </c>
      <c r="D39" s="95" t="s">
        <v>380</v>
      </c>
      <c r="E39" s="95" t="s">
        <v>380</v>
      </c>
      <c r="F39" s="95" t="s">
        <v>380</v>
      </c>
      <c r="G39" s="95" t="s">
        <v>380</v>
      </c>
      <c r="H39" s="12" t="s">
        <v>208</v>
      </c>
    </row>
    <row r="40" spans="2:8" ht="18" customHeight="1">
      <c r="B40" s="61" t="s">
        <v>274</v>
      </c>
      <c r="C40" s="61" t="s">
        <v>275</v>
      </c>
      <c r="D40" s="95" t="s">
        <v>380</v>
      </c>
      <c r="E40" s="95" t="s">
        <v>380</v>
      </c>
      <c r="F40" s="95" t="s">
        <v>380</v>
      </c>
      <c r="G40" s="95" t="s">
        <v>380</v>
      </c>
      <c r="H40" s="12" t="s">
        <v>276</v>
      </c>
    </row>
    <row r="41" spans="2:8" ht="18" customHeight="1">
      <c r="B41" s="61" t="s">
        <v>277</v>
      </c>
      <c r="C41" s="61" t="s">
        <v>278</v>
      </c>
      <c r="D41" s="95" t="s">
        <v>380</v>
      </c>
      <c r="E41" s="95" t="s">
        <v>380</v>
      </c>
      <c r="F41" s="95" t="s">
        <v>380</v>
      </c>
      <c r="G41" s="95" t="s">
        <v>380</v>
      </c>
      <c r="H41" s="12" t="s">
        <v>279</v>
      </c>
    </row>
    <row r="42" spans="2:8" ht="18" customHeight="1">
      <c r="B42" s="61" t="s">
        <v>280</v>
      </c>
      <c r="C42" s="61" t="s">
        <v>281</v>
      </c>
      <c r="D42" s="95" t="s">
        <v>380</v>
      </c>
      <c r="E42" s="95" t="s">
        <v>380</v>
      </c>
      <c r="F42" s="95" t="s">
        <v>380</v>
      </c>
      <c r="G42" s="95" t="s">
        <v>380</v>
      </c>
      <c r="H42" s="12" t="s">
        <v>282</v>
      </c>
    </row>
    <row r="43" spans="2:8" ht="18" customHeight="1">
      <c r="B43" s="61" t="s">
        <v>199</v>
      </c>
      <c r="C43" s="61" t="s">
        <v>198</v>
      </c>
      <c r="D43" s="95">
        <v>0.75</v>
      </c>
      <c r="E43" s="95" t="s">
        <v>380</v>
      </c>
      <c r="F43" s="95">
        <v>0.75</v>
      </c>
      <c r="G43" s="95">
        <v>0.75</v>
      </c>
      <c r="H43" s="12" t="s">
        <v>283</v>
      </c>
    </row>
    <row r="44" spans="2:8" ht="18" customHeight="1">
      <c r="B44" s="61" t="s">
        <v>284</v>
      </c>
      <c r="C44" s="61" t="s">
        <v>285</v>
      </c>
      <c r="D44" s="95" t="s">
        <v>380</v>
      </c>
      <c r="E44" s="95" t="s">
        <v>380</v>
      </c>
      <c r="F44" s="95" t="s">
        <v>380</v>
      </c>
      <c r="G44" s="95" t="s">
        <v>380</v>
      </c>
      <c r="H44" s="12" t="s">
        <v>286</v>
      </c>
    </row>
    <row r="45" spans="2:8" ht="18" customHeight="1">
      <c r="B45" s="61" t="s">
        <v>287</v>
      </c>
      <c r="C45" s="61" t="s">
        <v>288</v>
      </c>
      <c r="D45" s="95" t="s">
        <v>380</v>
      </c>
      <c r="E45" s="95" t="s">
        <v>380</v>
      </c>
      <c r="F45" s="95" t="s">
        <v>380</v>
      </c>
      <c r="G45" s="95" t="s">
        <v>380</v>
      </c>
      <c r="H45" s="12" t="s">
        <v>289</v>
      </c>
    </row>
    <row r="46" spans="2:8" ht="18" customHeight="1">
      <c r="B46" s="61" t="s">
        <v>290</v>
      </c>
      <c r="C46" s="61" t="s">
        <v>291</v>
      </c>
      <c r="D46" s="95" t="s">
        <v>380</v>
      </c>
      <c r="E46" s="95" t="s">
        <v>380</v>
      </c>
      <c r="F46" s="95" t="s">
        <v>380</v>
      </c>
      <c r="G46" s="95" t="s">
        <v>380</v>
      </c>
      <c r="H46" s="12" t="s">
        <v>292</v>
      </c>
    </row>
    <row r="47" spans="2:8" ht="18" customHeight="1">
      <c r="B47" s="61" t="s">
        <v>293</v>
      </c>
      <c r="C47" s="90" t="s">
        <v>294</v>
      </c>
      <c r="D47" s="95" t="s">
        <v>380</v>
      </c>
      <c r="E47" s="95" t="s">
        <v>380</v>
      </c>
      <c r="F47" s="95" t="s">
        <v>380</v>
      </c>
      <c r="G47" s="95">
        <v>0.06</v>
      </c>
      <c r="H47" s="91" t="s">
        <v>295</v>
      </c>
    </row>
    <row r="48" spans="2:8" ht="18" customHeight="1">
      <c r="B48" s="61" t="s">
        <v>296</v>
      </c>
      <c r="C48" s="90" t="s">
        <v>297</v>
      </c>
      <c r="D48" s="95" t="s">
        <v>380</v>
      </c>
      <c r="E48" s="95" t="s">
        <v>380</v>
      </c>
      <c r="F48" s="95" t="s">
        <v>380</v>
      </c>
      <c r="G48" s="95" t="s">
        <v>380</v>
      </c>
      <c r="H48" s="91" t="s">
        <v>298</v>
      </c>
    </row>
    <row r="49" spans="2:8" ht="18" customHeight="1">
      <c r="B49" s="60" t="s">
        <v>27</v>
      </c>
      <c r="C49" s="87"/>
      <c r="D49" s="88"/>
      <c r="E49" s="88"/>
      <c r="F49" s="88"/>
      <c r="G49" s="88"/>
      <c r="H49" s="89" t="s">
        <v>299</v>
      </c>
    </row>
    <row r="50" spans="2:8" ht="18" customHeight="1">
      <c r="B50" s="61" t="s">
        <v>384</v>
      </c>
      <c r="C50" s="61" t="s">
        <v>32</v>
      </c>
      <c r="D50" s="95">
        <v>13.4</v>
      </c>
      <c r="E50" s="95">
        <v>13.45</v>
      </c>
      <c r="F50" s="95">
        <v>13.7</v>
      </c>
      <c r="G50" s="95">
        <v>13.85</v>
      </c>
      <c r="H50" s="12" t="s">
        <v>33</v>
      </c>
    </row>
    <row r="51" spans="2:8" ht="18" customHeight="1">
      <c r="B51" s="61" t="s">
        <v>112</v>
      </c>
      <c r="C51" s="61" t="s">
        <v>113</v>
      </c>
      <c r="D51" s="95">
        <v>3</v>
      </c>
      <c r="E51" s="95">
        <v>2.9</v>
      </c>
      <c r="F51" s="95">
        <v>2.9</v>
      </c>
      <c r="G51" s="95">
        <v>2.95</v>
      </c>
      <c r="H51" s="12" t="s">
        <v>300</v>
      </c>
    </row>
    <row r="52" spans="2:8" ht="25.5" customHeight="1">
      <c r="B52" s="60" t="s">
        <v>114</v>
      </c>
      <c r="C52" s="87"/>
      <c r="D52" s="88"/>
      <c r="E52" s="88"/>
      <c r="F52" s="88"/>
      <c r="G52" s="88"/>
      <c r="H52" s="89" t="s">
        <v>116</v>
      </c>
    </row>
    <row r="53" spans="2:8" ht="18" customHeight="1">
      <c r="B53" s="61" t="s">
        <v>301</v>
      </c>
      <c r="C53" s="61" t="s">
        <v>162</v>
      </c>
      <c r="D53" s="95" t="s">
        <v>380</v>
      </c>
      <c r="E53" s="95">
        <v>0.95</v>
      </c>
      <c r="F53" s="95">
        <v>0.95</v>
      </c>
      <c r="G53" s="95">
        <v>0.9</v>
      </c>
      <c r="H53" s="12" t="s">
        <v>163</v>
      </c>
    </row>
    <row r="54" spans="2:8" ht="18" customHeight="1">
      <c r="B54" s="61" t="s">
        <v>302</v>
      </c>
      <c r="C54" s="61" t="s">
        <v>148</v>
      </c>
      <c r="D54" s="95">
        <v>0.81</v>
      </c>
      <c r="E54" s="95" t="s">
        <v>380</v>
      </c>
      <c r="F54" s="95" t="s">
        <v>380</v>
      </c>
      <c r="G54" s="95" t="s">
        <v>380</v>
      </c>
      <c r="H54" s="12" t="s">
        <v>149</v>
      </c>
    </row>
    <row r="55" spans="2:8" ht="18" customHeight="1">
      <c r="B55" s="61" t="s">
        <v>303</v>
      </c>
      <c r="C55" s="61" t="s">
        <v>209</v>
      </c>
      <c r="D55" s="95" t="s">
        <v>380</v>
      </c>
      <c r="E55" s="95" t="s">
        <v>380</v>
      </c>
      <c r="F55" s="95" t="s">
        <v>380</v>
      </c>
      <c r="G55" s="95" t="s">
        <v>380</v>
      </c>
      <c r="H55" s="12" t="s">
        <v>304</v>
      </c>
    </row>
    <row r="56" spans="2:8" ht="18" customHeight="1">
      <c r="B56" s="61" t="s">
        <v>305</v>
      </c>
      <c r="C56" s="61" t="s">
        <v>206</v>
      </c>
      <c r="D56" s="95" t="s">
        <v>380</v>
      </c>
      <c r="E56" s="95">
        <v>0.5</v>
      </c>
      <c r="F56" s="95">
        <v>0.5</v>
      </c>
      <c r="G56" s="95" t="s">
        <v>380</v>
      </c>
      <c r="H56" s="12" t="s">
        <v>210</v>
      </c>
    </row>
    <row r="57" spans="2:8" ht="18" customHeight="1">
      <c r="B57" s="61" t="s">
        <v>306</v>
      </c>
      <c r="C57" s="61" t="s">
        <v>307</v>
      </c>
      <c r="D57" s="95" t="s">
        <v>380</v>
      </c>
      <c r="E57" s="95" t="s">
        <v>380</v>
      </c>
      <c r="F57" s="95" t="s">
        <v>380</v>
      </c>
      <c r="G57" s="95" t="s">
        <v>380</v>
      </c>
      <c r="H57" s="12" t="s">
        <v>308</v>
      </c>
    </row>
    <row r="58" spans="2:8" ht="26.25" customHeight="1">
      <c r="B58" s="60" t="s">
        <v>164</v>
      </c>
      <c r="C58" s="87"/>
      <c r="D58" s="88"/>
      <c r="E58" s="88"/>
      <c r="F58" s="88"/>
      <c r="G58" s="88"/>
      <c r="H58" s="89" t="s">
        <v>168</v>
      </c>
    </row>
    <row r="59" spans="2:8" ht="18" customHeight="1">
      <c r="B59" s="61" t="s">
        <v>309</v>
      </c>
      <c r="C59" s="61" t="s">
        <v>310</v>
      </c>
      <c r="D59" s="95" t="s">
        <v>233</v>
      </c>
      <c r="E59" s="95" t="s">
        <v>233</v>
      </c>
      <c r="F59" s="95" t="s">
        <v>233</v>
      </c>
      <c r="G59" s="95" t="s">
        <v>233</v>
      </c>
      <c r="H59" s="12" t="s">
        <v>311</v>
      </c>
    </row>
    <row r="60" spans="2:8" ht="18" customHeight="1">
      <c r="B60" s="61" t="s">
        <v>312</v>
      </c>
      <c r="C60" s="61" t="s">
        <v>313</v>
      </c>
      <c r="D60" s="95" t="s">
        <v>233</v>
      </c>
      <c r="E60" s="95" t="s">
        <v>233</v>
      </c>
      <c r="F60" s="95" t="s">
        <v>233</v>
      </c>
      <c r="G60" s="95" t="s">
        <v>233</v>
      </c>
      <c r="H60" s="12" t="s">
        <v>314</v>
      </c>
    </row>
    <row r="61" spans="2:8" ht="18" customHeight="1">
      <c r="B61" s="61" t="s">
        <v>315</v>
      </c>
      <c r="C61" s="61" t="s">
        <v>316</v>
      </c>
      <c r="D61" s="95" t="s">
        <v>233</v>
      </c>
      <c r="E61" s="95" t="s">
        <v>233</v>
      </c>
      <c r="F61" s="95" t="s">
        <v>233</v>
      </c>
      <c r="G61" s="95" t="s">
        <v>233</v>
      </c>
      <c r="H61" s="92" t="s">
        <v>317</v>
      </c>
    </row>
    <row r="62" spans="2:8" ht="18" customHeight="1">
      <c r="B62" s="61" t="s">
        <v>165</v>
      </c>
      <c r="C62" s="61" t="s">
        <v>166</v>
      </c>
      <c r="D62" s="95" t="s">
        <v>380</v>
      </c>
      <c r="E62" s="95" t="s">
        <v>380</v>
      </c>
      <c r="F62" s="95" t="s">
        <v>380</v>
      </c>
      <c r="G62" s="95" t="s">
        <v>380</v>
      </c>
      <c r="H62" s="12" t="s">
        <v>167</v>
      </c>
    </row>
    <row r="63" spans="2:8" ht="18" customHeight="1">
      <c r="B63" s="61" t="s">
        <v>318</v>
      </c>
      <c r="C63" s="61" t="s">
        <v>319</v>
      </c>
      <c r="D63" s="95" t="s">
        <v>233</v>
      </c>
      <c r="E63" s="95" t="s">
        <v>233</v>
      </c>
      <c r="F63" s="95" t="s">
        <v>233</v>
      </c>
      <c r="G63" s="95" t="s">
        <v>233</v>
      </c>
      <c r="H63" s="12" t="s">
        <v>320</v>
      </c>
    </row>
    <row r="64" spans="2:8" ht="18.75" customHeight="1">
      <c r="B64" s="61" t="s">
        <v>321</v>
      </c>
      <c r="C64" s="61" t="s">
        <v>322</v>
      </c>
      <c r="D64" s="95" t="s">
        <v>233</v>
      </c>
      <c r="E64" s="95" t="s">
        <v>233</v>
      </c>
      <c r="F64" s="95" t="s">
        <v>233</v>
      </c>
      <c r="G64" s="95" t="s">
        <v>233</v>
      </c>
      <c r="H64" s="12" t="s">
        <v>323</v>
      </c>
    </row>
    <row r="65" spans="2:8" ht="19.5" customHeight="1">
      <c r="B65" s="137" t="s">
        <v>419</v>
      </c>
      <c r="C65" s="138"/>
      <c r="D65" s="138"/>
      <c r="E65" s="138"/>
      <c r="F65" s="138"/>
      <c r="G65" s="138"/>
      <c r="H65" s="139"/>
    </row>
    <row r="66" spans="2:8" ht="21" customHeight="1">
      <c r="B66" s="140" t="s">
        <v>420</v>
      </c>
      <c r="C66" s="141"/>
      <c r="D66" s="141"/>
      <c r="E66" s="141"/>
      <c r="F66" s="141"/>
      <c r="G66" s="141"/>
      <c r="H66" s="142"/>
    </row>
    <row r="67" spans="2:8" ht="21" customHeight="1">
      <c r="B67" s="143" t="s">
        <v>225</v>
      </c>
      <c r="C67" s="144" t="s">
        <v>119</v>
      </c>
      <c r="D67" s="145">
        <v>46026</v>
      </c>
      <c r="E67" s="145">
        <v>46027</v>
      </c>
      <c r="F67" s="145">
        <v>46029</v>
      </c>
      <c r="G67" s="145">
        <v>46030</v>
      </c>
      <c r="H67" s="143" t="s">
        <v>226</v>
      </c>
    </row>
    <row r="68" spans="2:8" ht="12" customHeight="1">
      <c r="B68" s="143"/>
      <c r="C68" s="144"/>
      <c r="D68" s="145"/>
      <c r="E68" s="145"/>
      <c r="F68" s="145"/>
      <c r="G68" s="145"/>
      <c r="H68" s="143"/>
    </row>
    <row r="69" spans="2:8" ht="21.75" customHeight="1">
      <c r="B69" s="60" t="s">
        <v>324</v>
      </c>
      <c r="C69" s="87"/>
      <c r="D69" s="88"/>
      <c r="E69" s="88"/>
      <c r="F69" s="88"/>
      <c r="G69" s="88"/>
      <c r="H69" s="89" t="s">
        <v>379</v>
      </c>
    </row>
    <row r="70" spans="2:8" ht="20.100000000000001" customHeight="1">
      <c r="B70" s="61" t="s">
        <v>325</v>
      </c>
      <c r="C70" s="61" t="s">
        <v>143</v>
      </c>
      <c r="D70" s="95">
        <v>4.25</v>
      </c>
      <c r="E70" s="95">
        <v>4.5999999999999996</v>
      </c>
      <c r="F70" s="95" t="s">
        <v>380</v>
      </c>
      <c r="G70" s="95" t="s">
        <v>380</v>
      </c>
      <c r="H70" s="12" t="s">
        <v>144</v>
      </c>
    </row>
    <row r="71" spans="2:8" ht="20.100000000000001" customHeight="1">
      <c r="B71" s="61" t="s">
        <v>67</v>
      </c>
      <c r="C71" s="61" t="s">
        <v>68</v>
      </c>
      <c r="D71" s="95">
        <v>3.55</v>
      </c>
      <c r="E71" s="95">
        <v>3.5</v>
      </c>
      <c r="F71" s="95">
        <v>3.5</v>
      </c>
      <c r="G71" s="95">
        <v>3.45</v>
      </c>
      <c r="H71" s="12" t="s">
        <v>69</v>
      </c>
    </row>
    <row r="72" spans="2:8" ht="20.100000000000001" customHeight="1">
      <c r="B72" s="61" t="s">
        <v>326</v>
      </c>
      <c r="C72" s="61" t="s">
        <v>177</v>
      </c>
      <c r="D72" s="95">
        <v>0.75</v>
      </c>
      <c r="E72" s="95" t="s">
        <v>380</v>
      </c>
      <c r="F72" s="95" t="s">
        <v>380</v>
      </c>
      <c r="G72" s="95" t="s">
        <v>380</v>
      </c>
      <c r="H72" s="12" t="s">
        <v>179</v>
      </c>
    </row>
    <row r="73" spans="2:8" ht="20.100000000000001" customHeight="1">
      <c r="B73" s="61" t="s">
        <v>327</v>
      </c>
      <c r="C73" s="61" t="s">
        <v>328</v>
      </c>
      <c r="D73" s="95" t="s">
        <v>233</v>
      </c>
      <c r="E73" s="95" t="s">
        <v>233</v>
      </c>
      <c r="F73" s="95" t="s">
        <v>233</v>
      </c>
      <c r="G73" s="95" t="s">
        <v>233</v>
      </c>
      <c r="H73" s="12" t="s">
        <v>329</v>
      </c>
    </row>
    <row r="74" spans="2:8" ht="20.100000000000001" customHeight="1">
      <c r="B74" s="61" t="s">
        <v>70</v>
      </c>
      <c r="C74" s="61" t="s">
        <v>71</v>
      </c>
      <c r="D74" s="95">
        <v>26</v>
      </c>
      <c r="E74" s="95">
        <v>25.75</v>
      </c>
      <c r="F74" s="95">
        <v>26</v>
      </c>
      <c r="G74" s="95">
        <v>25.75</v>
      </c>
      <c r="H74" s="12" t="s">
        <v>72</v>
      </c>
    </row>
    <row r="75" spans="2:8" ht="20.100000000000001" customHeight="1">
      <c r="B75" s="61" t="s">
        <v>330</v>
      </c>
      <c r="C75" s="61" t="s">
        <v>178</v>
      </c>
      <c r="D75" s="95">
        <v>1.81</v>
      </c>
      <c r="E75" s="95" t="s">
        <v>380</v>
      </c>
      <c r="F75" s="95">
        <v>1.81</v>
      </c>
      <c r="G75" s="95">
        <v>1.81</v>
      </c>
      <c r="H75" s="12" t="s">
        <v>180</v>
      </c>
    </row>
    <row r="76" spans="2:8" ht="20.100000000000001" customHeight="1">
      <c r="B76" s="61" t="s">
        <v>331</v>
      </c>
      <c r="C76" s="61" t="s">
        <v>214</v>
      </c>
      <c r="D76" s="95">
        <v>0.97</v>
      </c>
      <c r="E76" s="95" t="s">
        <v>380</v>
      </c>
      <c r="F76" s="95" t="s">
        <v>380</v>
      </c>
      <c r="G76" s="95" t="s">
        <v>380</v>
      </c>
      <c r="H76" s="12" t="s">
        <v>215</v>
      </c>
    </row>
    <row r="77" spans="2:8" ht="20.100000000000001" customHeight="1">
      <c r="B77" s="61" t="s">
        <v>332</v>
      </c>
      <c r="C77" s="61" t="s">
        <v>201</v>
      </c>
      <c r="D77" s="95" t="s">
        <v>380</v>
      </c>
      <c r="E77" s="95">
        <v>2.2000000000000002</v>
      </c>
      <c r="F77" s="95">
        <v>2.16</v>
      </c>
      <c r="G77" s="95">
        <v>2.16</v>
      </c>
      <c r="H77" s="12" t="s">
        <v>202</v>
      </c>
    </row>
    <row r="78" spans="2:8" ht="20.100000000000001" customHeight="1">
      <c r="B78" s="61" t="s">
        <v>212</v>
      </c>
      <c r="C78" s="61" t="s">
        <v>211</v>
      </c>
      <c r="D78" s="95">
        <v>7.77</v>
      </c>
      <c r="E78" s="95">
        <v>8</v>
      </c>
      <c r="F78" s="95">
        <v>8</v>
      </c>
      <c r="G78" s="95">
        <v>7.49</v>
      </c>
      <c r="H78" s="92" t="s">
        <v>217</v>
      </c>
    </row>
    <row r="79" spans="2:8" ht="20.100000000000001" customHeight="1">
      <c r="B79" s="61" t="s">
        <v>117</v>
      </c>
      <c r="C79" s="61" t="s">
        <v>118</v>
      </c>
      <c r="D79" s="95" t="s">
        <v>380</v>
      </c>
      <c r="E79" s="95" t="s">
        <v>380</v>
      </c>
      <c r="F79" s="95">
        <v>0.62</v>
      </c>
      <c r="G79" s="95">
        <v>0.7</v>
      </c>
      <c r="H79" s="92" t="s">
        <v>333</v>
      </c>
    </row>
    <row r="80" spans="2:8" ht="20.100000000000001" customHeight="1">
      <c r="B80" s="61" t="s">
        <v>334</v>
      </c>
      <c r="C80" s="90" t="s">
        <v>335</v>
      </c>
      <c r="D80" s="95" t="s">
        <v>380</v>
      </c>
      <c r="E80" s="95" t="s">
        <v>380</v>
      </c>
      <c r="F80" s="95" t="s">
        <v>380</v>
      </c>
      <c r="G80" s="95" t="s">
        <v>380</v>
      </c>
      <c r="H80" s="93" t="s">
        <v>336</v>
      </c>
    </row>
    <row r="81" spans="2:8" ht="20.100000000000001" customHeight="1">
      <c r="B81" s="60" t="s">
        <v>76</v>
      </c>
      <c r="C81" s="87"/>
      <c r="D81" s="88"/>
      <c r="E81" s="88"/>
      <c r="F81" s="88"/>
      <c r="G81" s="88"/>
      <c r="H81" s="89" t="s">
        <v>30</v>
      </c>
    </row>
    <row r="82" spans="2:8" ht="20.100000000000001" customHeight="1">
      <c r="B82" s="61" t="s">
        <v>56</v>
      </c>
      <c r="C82" s="61" t="s">
        <v>57</v>
      </c>
      <c r="D82" s="95">
        <v>2.21</v>
      </c>
      <c r="E82" s="95" t="s">
        <v>380</v>
      </c>
      <c r="F82" s="95" t="s">
        <v>380</v>
      </c>
      <c r="G82" s="95" t="s">
        <v>380</v>
      </c>
      <c r="H82" s="12" t="s">
        <v>58</v>
      </c>
    </row>
    <row r="83" spans="2:8" ht="20.100000000000001" customHeight="1">
      <c r="B83" s="61" t="s">
        <v>156</v>
      </c>
      <c r="C83" s="61" t="s">
        <v>155</v>
      </c>
      <c r="D83" s="95">
        <v>5.8</v>
      </c>
      <c r="E83" s="95">
        <v>5.75</v>
      </c>
      <c r="F83" s="95">
        <v>5.75</v>
      </c>
      <c r="G83" s="95">
        <v>5.75</v>
      </c>
      <c r="H83" s="12" t="s">
        <v>157</v>
      </c>
    </row>
    <row r="84" spans="2:8" ht="20.100000000000001" customHeight="1">
      <c r="B84" s="61" t="s">
        <v>186</v>
      </c>
      <c r="C84" s="61" t="s">
        <v>184</v>
      </c>
      <c r="D84" s="95" t="s">
        <v>380</v>
      </c>
      <c r="E84" s="95" t="s">
        <v>380</v>
      </c>
      <c r="F84" s="95">
        <v>17</v>
      </c>
      <c r="G84" s="95" t="s">
        <v>380</v>
      </c>
      <c r="H84" s="12" t="s">
        <v>195</v>
      </c>
    </row>
    <row r="85" spans="2:8" ht="20.100000000000001" customHeight="1">
      <c r="B85" s="61" t="s">
        <v>337</v>
      </c>
      <c r="C85" s="61" t="s">
        <v>338</v>
      </c>
      <c r="D85" s="95" t="s">
        <v>380</v>
      </c>
      <c r="E85" s="95" t="s">
        <v>380</v>
      </c>
      <c r="F85" s="95" t="s">
        <v>380</v>
      </c>
      <c r="G85" s="95" t="s">
        <v>380</v>
      </c>
      <c r="H85" s="12" t="s">
        <v>339</v>
      </c>
    </row>
    <row r="86" spans="2:8" ht="20.100000000000001" customHeight="1">
      <c r="B86" s="61" t="s">
        <v>59</v>
      </c>
      <c r="C86" s="61" t="s">
        <v>34</v>
      </c>
      <c r="D86" s="95">
        <v>5.75</v>
      </c>
      <c r="E86" s="95">
        <v>5.76</v>
      </c>
      <c r="F86" s="95">
        <v>5.75</v>
      </c>
      <c r="G86" s="95">
        <v>5.85</v>
      </c>
      <c r="H86" s="12" t="s">
        <v>35</v>
      </c>
    </row>
    <row r="87" spans="2:8" ht="20.100000000000001" customHeight="1">
      <c r="B87" s="61" t="s">
        <v>60</v>
      </c>
      <c r="C87" s="61" t="s">
        <v>41</v>
      </c>
      <c r="D87" s="95" t="s">
        <v>380</v>
      </c>
      <c r="E87" s="95">
        <v>2.8</v>
      </c>
      <c r="F87" s="95">
        <v>2.8</v>
      </c>
      <c r="G87" s="95">
        <v>2.85</v>
      </c>
      <c r="H87" s="12" t="s">
        <v>61</v>
      </c>
    </row>
    <row r="88" spans="2:8" ht="20.100000000000001" customHeight="1">
      <c r="B88" s="61" t="s">
        <v>340</v>
      </c>
      <c r="C88" s="61" t="s">
        <v>77</v>
      </c>
      <c r="D88" s="95">
        <v>1.76</v>
      </c>
      <c r="E88" s="95">
        <v>1.76</v>
      </c>
      <c r="F88" s="95" t="s">
        <v>380</v>
      </c>
      <c r="G88" s="95"/>
      <c r="H88" s="12" t="s">
        <v>78</v>
      </c>
    </row>
    <row r="89" spans="2:8" ht="20.100000000000001" customHeight="1">
      <c r="B89" s="61" t="s">
        <v>341</v>
      </c>
      <c r="C89" s="61" t="s">
        <v>342</v>
      </c>
      <c r="D89" s="95">
        <v>1.45</v>
      </c>
      <c r="E89" s="95">
        <v>1.43</v>
      </c>
      <c r="F89" s="95">
        <v>1.44</v>
      </c>
      <c r="G89" s="95">
        <v>1.44</v>
      </c>
      <c r="H89" s="12" t="s">
        <v>343</v>
      </c>
    </row>
    <row r="90" spans="2:8" ht="20.100000000000001" customHeight="1">
      <c r="B90" s="61" t="s">
        <v>344</v>
      </c>
      <c r="C90" s="61" t="s">
        <v>145</v>
      </c>
      <c r="D90" s="95" t="s">
        <v>380</v>
      </c>
      <c r="E90" s="95">
        <v>2.04</v>
      </c>
      <c r="F90" s="95">
        <v>2</v>
      </c>
      <c r="G90" s="95">
        <v>2.02</v>
      </c>
      <c r="H90" s="12" t="s">
        <v>146</v>
      </c>
    </row>
    <row r="91" spans="2:8" ht="20.100000000000001" customHeight="1">
      <c r="B91" s="61" t="s">
        <v>103</v>
      </c>
      <c r="C91" s="61" t="s">
        <v>79</v>
      </c>
      <c r="D91" s="95">
        <v>2.1800000000000002</v>
      </c>
      <c r="E91" s="95">
        <v>2.15</v>
      </c>
      <c r="F91" s="95">
        <v>2.1800000000000002</v>
      </c>
      <c r="G91" s="95">
        <v>2.17</v>
      </c>
      <c r="H91" s="12" t="s">
        <v>80</v>
      </c>
    </row>
    <row r="92" spans="2:8" ht="20.100000000000001" customHeight="1">
      <c r="B92" s="61" t="s">
        <v>62</v>
      </c>
      <c r="C92" s="61" t="s">
        <v>46</v>
      </c>
      <c r="D92" s="95" t="s">
        <v>380</v>
      </c>
      <c r="E92" s="95" t="s">
        <v>380</v>
      </c>
      <c r="F92" s="95">
        <v>2.4</v>
      </c>
      <c r="G92" s="95" t="s">
        <v>380</v>
      </c>
      <c r="H92" s="12" t="s">
        <v>44</v>
      </c>
    </row>
    <row r="93" spans="2:8" ht="20.100000000000001" customHeight="1">
      <c r="B93" s="61" t="s">
        <v>81</v>
      </c>
      <c r="C93" s="61" t="s">
        <v>82</v>
      </c>
      <c r="D93" s="95">
        <v>3</v>
      </c>
      <c r="E93" s="95">
        <v>3</v>
      </c>
      <c r="F93" s="95">
        <v>3</v>
      </c>
      <c r="G93" s="95">
        <v>3</v>
      </c>
      <c r="H93" s="12" t="s">
        <v>83</v>
      </c>
    </row>
    <row r="94" spans="2:8" ht="20.100000000000001" customHeight="1">
      <c r="B94" s="61" t="s">
        <v>127</v>
      </c>
      <c r="C94" s="61" t="s">
        <v>126</v>
      </c>
      <c r="D94" s="95" t="s">
        <v>380</v>
      </c>
      <c r="E94" s="95" t="s">
        <v>380</v>
      </c>
      <c r="F94" s="95" t="s">
        <v>380</v>
      </c>
      <c r="G94" s="95" t="s">
        <v>380</v>
      </c>
      <c r="H94" s="12" t="s">
        <v>129</v>
      </c>
    </row>
    <row r="95" spans="2:8" ht="20.100000000000001" customHeight="1">
      <c r="B95" s="61" t="s">
        <v>187</v>
      </c>
      <c r="C95" s="61" t="s">
        <v>185</v>
      </c>
      <c r="D95" s="95">
        <v>1.28</v>
      </c>
      <c r="E95" s="95">
        <v>1.25</v>
      </c>
      <c r="F95" s="95">
        <v>1.31</v>
      </c>
      <c r="G95" s="95">
        <v>1.35</v>
      </c>
      <c r="H95" s="12" t="s">
        <v>194</v>
      </c>
    </row>
    <row r="96" spans="2:8" ht="20.100000000000001" customHeight="1">
      <c r="B96" s="61" t="s">
        <v>345</v>
      </c>
      <c r="C96" s="61" t="s">
        <v>154</v>
      </c>
      <c r="D96" s="95" t="s">
        <v>380</v>
      </c>
      <c r="E96" s="95" t="s">
        <v>380</v>
      </c>
      <c r="F96" s="95" t="s">
        <v>380</v>
      </c>
      <c r="G96" s="95" t="s">
        <v>380</v>
      </c>
      <c r="H96" s="12" t="s">
        <v>158</v>
      </c>
    </row>
    <row r="97" spans="2:8" ht="20.100000000000001" customHeight="1">
      <c r="B97" s="61" t="s">
        <v>84</v>
      </c>
      <c r="C97" s="61" t="s">
        <v>85</v>
      </c>
      <c r="D97" s="95" t="s">
        <v>380</v>
      </c>
      <c r="E97" s="95">
        <v>2.35</v>
      </c>
      <c r="F97" s="95" t="s">
        <v>380</v>
      </c>
      <c r="G97" s="95" t="s">
        <v>380</v>
      </c>
      <c r="H97" s="12" t="s">
        <v>86</v>
      </c>
    </row>
    <row r="98" spans="2:8" ht="20.100000000000001" customHeight="1">
      <c r="B98" s="61" t="s">
        <v>87</v>
      </c>
      <c r="C98" s="61" t="s">
        <v>88</v>
      </c>
      <c r="D98" s="95">
        <v>1.8</v>
      </c>
      <c r="E98" s="95">
        <v>1.8</v>
      </c>
      <c r="F98" s="95">
        <v>2.0699999999999998</v>
      </c>
      <c r="G98" s="95">
        <v>1.99</v>
      </c>
      <c r="H98" s="12" t="s">
        <v>89</v>
      </c>
    </row>
    <row r="99" spans="2:8" ht="20.100000000000001" customHeight="1">
      <c r="B99" s="61" t="s">
        <v>346</v>
      </c>
      <c r="C99" s="61" t="s">
        <v>347</v>
      </c>
      <c r="D99" s="95" t="s">
        <v>380</v>
      </c>
      <c r="E99" s="95" t="s">
        <v>380</v>
      </c>
      <c r="F99" s="95" t="s">
        <v>380</v>
      </c>
      <c r="G99" s="95" t="s">
        <v>380</v>
      </c>
      <c r="H99" s="12" t="s">
        <v>348</v>
      </c>
    </row>
    <row r="100" spans="2:8" ht="20.100000000000001" customHeight="1">
      <c r="B100" s="61" t="s">
        <v>349</v>
      </c>
      <c r="C100" s="61" t="s">
        <v>191</v>
      </c>
      <c r="D100" s="95">
        <v>0.92</v>
      </c>
      <c r="E100" s="95">
        <v>0.92</v>
      </c>
      <c r="F100" s="95">
        <v>0.96</v>
      </c>
      <c r="G100" s="95">
        <v>0.96</v>
      </c>
      <c r="H100" s="12" t="s">
        <v>192</v>
      </c>
    </row>
    <row r="101" spans="2:8" ht="20.100000000000001" customHeight="1">
      <c r="B101" s="61" t="s">
        <v>350</v>
      </c>
      <c r="C101" s="61" t="s">
        <v>131</v>
      </c>
      <c r="D101" s="95" t="s">
        <v>380</v>
      </c>
      <c r="E101" s="95" t="s">
        <v>380</v>
      </c>
      <c r="F101" s="95" t="s">
        <v>380</v>
      </c>
      <c r="G101" s="95" t="s">
        <v>380</v>
      </c>
      <c r="H101" s="94" t="s">
        <v>132</v>
      </c>
    </row>
    <row r="102" spans="2:8" ht="20.100000000000001" customHeight="1">
      <c r="B102" s="60" t="s">
        <v>351</v>
      </c>
      <c r="C102" s="87"/>
      <c r="D102" s="88"/>
      <c r="E102" s="88"/>
      <c r="F102" s="88"/>
      <c r="G102" s="88"/>
      <c r="H102" s="89" t="s">
        <v>63</v>
      </c>
    </row>
    <row r="103" spans="2:8" ht="20.100000000000001" customHeight="1">
      <c r="B103" s="61" t="s">
        <v>101</v>
      </c>
      <c r="C103" s="61" t="s">
        <v>102</v>
      </c>
      <c r="D103" s="95">
        <v>24</v>
      </c>
      <c r="E103" s="95">
        <v>24</v>
      </c>
      <c r="F103" s="95">
        <v>24</v>
      </c>
      <c r="G103" s="95">
        <v>25.2</v>
      </c>
      <c r="H103" s="12" t="s">
        <v>104</v>
      </c>
    </row>
    <row r="104" spans="2:8" ht="20.100000000000001" customHeight="1">
      <c r="B104" s="61" t="s">
        <v>90</v>
      </c>
      <c r="C104" s="61" t="s">
        <v>91</v>
      </c>
      <c r="D104" s="95">
        <v>9.4499999999999993</v>
      </c>
      <c r="E104" s="95">
        <v>9.4</v>
      </c>
      <c r="F104" s="95" t="s">
        <v>380</v>
      </c>
      <c r="G104" s="95" t="s">
        <v>380</v>
      </c>
      <c r="H104" s="12" t="s">
        <v>92</v>
      </c>
    </row>
    <row r="105" spans="2:8" ht="20.100000000000001" customHeight="1">
      <c r="B105" s="61" t="s">
        <v>174</v>
      </c>
      <c r="C105" s="61" t="s">
        <v>175</v>
      </c>
      <c r="D105" s="95">
        <v>100</v>
      </c>
      <c r="E105" s="95" t="s">
        <v>380</v>
      </c>
      <c r="F105" s="95">
        <v>100</v>
      </c>
      <c r="G105" s="95">
        <v>100.01</v>
      </c>
      <c r="H105" s="12" t="s">
        <v>176</v>
      </c>
    </row>
    <row r="106" spans="2:8" ht="20.100000000000001" customHeight="1">
      <c r="B106" s="61" t="s">
        <v>109</v>
      </c>
      <c r="C106" s="61" t="s">
        <v>110</v>
      </c>
      <c r="D106" s="95" t="s">
        <v>380</v>
      </c>
      <c r="E106" s="95" t="s">
        <v>380</v>
      </c>
      <c r="F106" s="95" t="s">
        <v>380</v>
      </c>
      <c r="G106" s="95">
        <v>11.8</v>
      </c>
      <c r="H106" s="12" t="s">
        <v>111</v>
      </c>
    </row>
    <row r="107" spans="2:8" ht="20.100000000000001" customHeight="1">
      <c r="B107" s="61" t="s">
        <v>378</v>
      </c>
      <c r="C107" s="61" t="s">
        <v>105</v>
      </c>
      <c r="D107" s="95">
        <v>9.2200000000000006</v>
      </c>
      <c r="E107" s="95">
        <v>9.24</v>
      </c>
      <c r="F107" s="95">
        <v>9.23</v>
      </c>
      <c r="G107" s="95">
        <v>9.23</v>
      </c>
      <c r="H107" s="12" t="s">
        <v>108</v>
      </c>
    </row>
    <row r="108" spans="2:8" ht="19.5" customHeight="1">
      <c r="B108" s="61" t="s">
        <v>352</v>
      </c>
      <c r="C108" s="61" t="s">
        <v>353</v>
      </c>
      <c r="D108" s="95" t="s">
        <v>380</v>
      </c>
      <c r="E108" s="95" t="s">
        <v>380</v>
      </c>
      <c r="F108" s="95">
        <v>13.3</v>
      </c>
      <c r="G108" s="95">
        <v>13.3</v>
      </c>
      <c r="H108" s="12" t="s">
        <v>354</v>
      </c>
    </row>
    <row r="109" spans="2:8" ht="20.100000000000001" customHeight="1">
      <c r="B109" s="61" t="s">
        <v>125</v>
      </c>
      <c r="C109" s="61" t="s">
        <v>124</v>
      </c>
      <c r="D109" s="95" t="s">
        <v>380</v>
      </c>
      <c r="E109" s="95">
        <v>48</v>
      </c>
      <c r="F109" s="95">
        <v>48</v>
      </c>
      <c r="G109" s="95" t="s">
        <v>380</v>
      </c>
      <c r="H109" s="12" t="s">
        <v>130</v>
      </c>
    </row>
    <row r="110" spans="2:8" ht="20.100000000000001" customHeight="1">
      <c r="B110" s="61" t="s">
        <v>355</v>
      </c>
      <c r="C110" s="61" t="s">
        <v>213</v>
      </c>
      <c r="D110" s="95" t="s">
        <v>380</v>
      </c>
      <c r="E110" s="95" t="s">
        <v>380</v>
      </c>
      <c r="F110" s="95" t="s">
        <v>380</v>
      </c>
      <c r="G110" s="95" t="s">
        <v>380</v>
      </c>
      <c r="H110" s="12" t="s">
        <v>216</v>
      </c>
    </row>
    <row r="111" spans="2:8" ht="20.100000000000001" customHeight="1">
      <c r="B111" s="61" t="s">
        <v>356</v>
      </c>
      <c r="C111" s="61" t="s">
        <v>172</v>
      </c>
      <c r="D111" s="95">
        <v>34</v>
      </c>
      <c r="E111" s="95">
        <v>34.5</v>
      </c>
      <c r="F111" s="95">
        <v>33</v>
      </c>
      <c r="G111" s="95">
        <v>33</v>
      </c>
      <c r="H111" s="92" t="s">
        <v>173</v>
      </c>
    </row>
    <row r="112" spans="2:8" ht="20.100000000000001" customHeight="1">
      <c r="B112" s="60" t="s">
        <v>357</v>
      </c>
      <c r="C112" s="87"/>
      <c r="D112" s="88"/>
      <c r="E112" s="88"/>
      <c r="F112" s="88"/>
      <c r="G112" s="88"/>
      <c r="H112" s="89" t="s">
        <v>29</v>
      </c>
    </row>
    <row r="113" spans="2:8" ht="20.100000000000001" customHeight="1">
      <c r="B113" s="61" t="s">
        <v>358</v>
      </c>
      <c r="C113" s="61" t="s">
        <v>218</v>
      </c>
      <c r="D113" s="95" t="s">
        <v>380</v>
      </c>
      <c r="E113" s="95">
        <v>0.36</v>
      </c>
      <c r="F113" s="95">
        <v>0.4</v>
      </c>
      <c r="G113" s="95">
        <v>0.4</v>
      </c>
      <c r="H113" s="12" t="s">
        <v>219</v>
      </c>
    </row>
    <row r="114" spans="2:8" ht="20.100000000000001" customHeight="1">
      <c r="B114" s="61" t="s">
        <v>221</v>
      </c>
      <c r="C114" s="61" t="s">
        <v>222</v>
      </c>
      <c r="D114" s="95" t="s">
        <v>380</v>
      </c>
      <c r="E114" s="95">
        <v>2.82</v>
      </c>
      <c r="F114" s="95" t="s">
        <v>380</v>
      </c>
      <c r="G114" s="95">
        <v>3.05</v>
      </c>
      <c r="H114" s="12" t="s">
        <v>224</v>
      </c>
    </row>
    <row r="115" spans="2:8" ht="20.100000000000001" customHeight="1">
      <c r="B115" s="61" t="s">
        <v>359</v>
      </c>
      <c r="C115" s="61" t="s">
        <v>204</v>
      </c>
      <c r="D115" s="95" t="s">
        <v>380</v>
      </c>
      <c r="E115" s="95" t="s">
        <v>380</v>
      </c>
      <c r="F115" s="95" t="s">
        <v>380</v>
      </c>
      <c r="G115" s="95">
        <v>6.45</v>
      </c>
      <c r="H115" s="12" t="s">
        <v>205</v>
      </c>
    </row>
    <row r="116" spans="2:8" ht="20.100000000000001" customHeight="1">
      <c r="B116" s="61" t="s">
        <v>360</v>
      </c>
      <c r="C116" s="61" t="s">
        <v>141</v>
      </c>
      <c r="D116" s="95">
        <v>5.18</v>
      </c>
      <c r="E116" s="95">
        <v>5.15</v>
      </c>
      <c r="F116" s="95">
        <v>5.05</v>
      </c>
      <c r="G116" s="95">
        <v>5.05</v>
      </c>
      <c r="H116" s="12" t="s">
        <v>142</v>
      </c>
    </row>
    <row r="117" spans="2:8" ht="20.100000000000001" customHeight="1">
      <c r="B117" s="61" t="s">
        <v>361</v>
      </c>
      <c r="C117" s="61" t="s">
        <v>362</v>
      </c>
      <c r="D117" s="95" t="s">
        <v>380</v>
      </c>
      <c r="E117" s="95" t="s">
        <v>380</v>
      </c>
      <c r="F117" s="95">
        <v>4.7</v>
      </c>
      <c r="G117" s="95">
        <v>4.5999999999999996</v>
      </c>
      <c r="H117" s="12" t="s">
        <v>363</v>
      </c>
    </row>
    <row r="118" spans="2:8" ht="20.100000000000001" customHeight="1">
      <c r="B118" s="61" t="s">
        <v>364</v>
      </c>
      <c r="C118" s="61" t="s">
        <v>188</v>
      </c>
      <c r="D118" s="95" t="s">
        <v>380</v>
      </c>
      <c r="E118" s="95" t="s">
        <v>380</v>
      </c>
      <c r="F118" s="95" t="s">
        <v>380</v>
      </c>
      <c r="G118" s="95" t="s">
        <v>380</v>
      </c>
      <c r="H118" s="12" t="s">
        <v>193</v>
      </c>
    </row>
    <row r="119" spans="2:8" ht="20.100000000000001" customHeight="1">
      <c r="B119" s="61" t="s">
        <v>365</v>
      </c>
      <c r="C119" s="61" t="s">
        <v>366</v>
      </c>
      <c r="D119" s="95">
        <v>7.65</v>
      </c>
      <c r="E119" s="95">
        <v>6.51</v>
      </c>
      <c r="F119" s="95" t="s">
        <v>380</v>
      </c>
      <c r="G119" s="95">
        <v>7.1</v>
      </c>
      <c r="H119" s="12" t="s">
        <v>367</v>
      </c>
    </row>
    <row r="120" spans="2:8" ht="20.100000000000001" customHeight="1">
      <c r="B120" s="61" t="s">
        <v>368</v>
      </c>
      <c r="C120" s="61" t="s">
        <v>369</v>
      </c>
      <c r="D120" s="95" t="s">
        <v>380</v>
      </c>
      <c r="E120" s="95" t="s">
        <v>380</v>
      </c>
      <c r="F120" s="95" t="s">
        <v>380</v>
      </c>
      <c r="G120" s="95" t="s">
        <v>380</v>
      </c>
      <c r="H120" s="12" t="s">
        <v>370</v>
      </c>
    </row>
  </sheetData>
  <mergeCells count="18">
    <mergeCell ref="B1:H1"/>
    <mergeCell ref="B2:H2"/>
    <mergeCell ref="B3:B4"/>
    <mergeCell ref="C3:C4"/>
    <mergeCell ref="D3:D4"/>
    <mergeCell ref="H3:H4"/>
    <mergeCell ref="F3:F4"/>
    <mergeCell ref="G3:G4"/>
    <mergeCell ref="E3:E4"/>
    <mergeCell ref="B65:H65"/>
    <mergeCell ref="B66:H66"/>
    <mergeCell ref="B67:B68"/>
    <mergeCell ref="C67:C68"/>
    <mergeCell ref="H67:H68"/>
    <mergeCell ref="D67:D68"/>
    <mergeCell ref="F67:F68"/>
    <mergeCell ref="G67:G68"/>
    <mergeCell ref="E67:E68"/>
  </mergeCells>
  <phoneticPr fontId="84" type="noConversion"/>
  <pageMargins left="0" right="1.25" top="0.74803149606299202" bottom="1.400551181" header="0.31496062992126" footer="0.31496062992126"/>
  <pageSetup paperSize="9" scale="6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1"/>
  <sheetViews>
    <sheetView rightToLeft="1" topLeftCell="A49" zoomScale="115" zoomScaleNormal="115" workbookViewId="0">
      <selection activeCell="A61" sqref="A61:N65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46" t="s">
        <v>425</v>
      </c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</row>
    <row r="2" spans="1:14" ht="28.5" customHeight="1">
      <c r="A2" s="28" t="s">
        <v>5</v>
      </c>
      <c r="B2" s="152" t="s">
        <v>426</v>
      </c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</row>
    <row r="3" spans="1:14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18" customHeight="1">
      <c r="A4" s="36" t="s">
        <v>12</v>
      </c>
      <c r="B4" s="118" t="s">
        <v>3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</row>
    <row r="5" spans="1:14" ht="18" customHeight="1">
      <c r="A5" s="37" t="s">
        <v>374</v>
      </c>
      <c r="B5" s="38" t="s">
        <v>169</v>
      </c>
      <c r="C5" s="39">
        <v>0.66</v>
      </c>
      <c r="D5" s="40">
        <v>0.68</v>
      </c>
      <c r="E5" s="40">
        <v>0.66</v>
      </c>
      <c r="F5" s="41">
        <v>0.67</v>
      </c>
      <c r="G5" s="41">
        <v>0.67</v>
      </c>
      <c r="H5" s="41">
        <v>0.66</v>
      </c>
      <c r="I5" s="42">
        <v>1.5151515151515138</v>
      </c>
      <c r="J5" s="43">
        <v>16</v>
      </c>
      <c r="K5" s="43">
        <v>8633844</v>
      </c>
      <c r="L5" s="43">
        <v>5794287.9900000002</v>
      </c>
      <c r="M5" s="44">
        <v>4</v>
      </c>
      <c r="N5" s="45" t="s">
        <v>170</v>
      </c>
    </row>
    <row r="6" spans="1:14" ht="18" customHeight="1">
      <c r="A6" s="37" t="s">
        <v>396</v>
      </c>
      <c r="B6" s="38" t="s">
        <v>36</v>
      </c>
      <c r="C6" s="39">
        <v>3.44</v>
      </c>
      <c r="D6" s="40">
        <v>3.47</v>
      </c>
      <c r="E6" s="40">
        <v>3.4</v>
      </c>
      <c r="F6" s="41">
        <v>3.43</v>
      </c>
      <c r="G6" s="41">
        <v>3.4</v>
      </c>
      <c r="H6" s="41">
        <v>3.44</v>
      </c>
      <c r="I6" s="42">
        <v>-1.1627906976744207</v>
      </c>
      <c r="J6" s="43">
        <v>486</v>
      </c>
      <c r="K6" s="43">
        <v>207122319</v>
      </c>
      <c r="L6" s="43">
        <v>710408671.26999998</v>
      </c>
      <c r="M6" s="44">
        <v>4</v>
      </c>
      <c r="N6" s="45" t="s">
        <v>48</v>
      </c>
    </row>
    <row r="7" spans="1:14" ht="18" customHeight="1">
      <c r="A7" s="37" t="s">
        <v>98</v>
      </c>
      <c r="B7" s="38" t="s">
        <v>99</v>
      </c>
      <c r="C7" s="39">
        <v>1.1000000000000001</v>
      </c>
      <c r="D7" s="40">
        <v>1.1000000000000001</v>
      </c>
      <c r="E7" s="40">
        <v>1</v>
      </c>
      <c r="F7" s="41">
        <v>1.04</v>
      </c>
      <c r="G7" s="41">
        <v>1.02</v>
      </c>
      <c r="H7" s="41">
        <v>1.1100000000000001</v>
      </c>
      <c r="I7" s="42">
        <v>-8.1081081081081141</v>
      </c>
      <c r="J7" s="43">
        <v>98</v>
      </c>
      <c r="K7" s="43">
        <v>27007784</v>
      </c>
      <c r="L7" s="43">
        <v>27986294.640000001</v>
      </c>
      <c r="M7" s="44">
        <v>4</v>
      </c>
      <c r="N7" s="45" t="s">
        <v>100</v>
      </c>
    </row>
    <row r="8" spans="1:14" ht="18" customHeight="1">
      <c r="A8" s="37" t="s">
        <v>386</v>
      </c>
      <c r="B8" s="38" t="s">
        <v>45</v>
      </c>
      <c r="C8" s="39">
        <v>0.06</v>
      </c>
      <c r="D8" s="40">
        <v>0.06</v>
      </c>
      <c r="E8" s="40">
        <v>0.06</v>
      </c>
      <c r="F8" s="41">
        <v>0.06</v>
      </c>
      <c r="G8" s="41">
        <v>0.06</v>
      </c>
      <c r="H8" s="41">
        <v>0.06</v>
      </c>
      <c r="I8" s="42">
        <v>0</v>
      </c>
      <c r="J8" s="43">
        <v>15</v>
      </c>
      <c r="K8" s="43">
        <v>57017282</v>
      </c>
      <c r="L8" s="43">
        <v>3421036.92</v>
      </c>
      <c r="M8" s="44">
        <v>4</v>
      </c>
      <c r="N8" s="45" t="s">
        <v>66</v>
      </c>
    </row>
    <row r="9" spans="1:14" ht="18" customHeight="1">
      <c r="A9" s="37" t="s">
        <v>409</v>
      </c>
      <c r="B9" s="38" t="s">
        <v>25</v>
      </c>
      <c r="C9" s="39">
        <v>0.22</v>
      </c>
      <c r="D9" s="40">
        <v>0.23</v>
      </c>
      <c r="E9" s="40">
        <v>0.22</v>
      </c>
      <c r="F9" s="41">
        <v>0.22</v>
      </c>
      <c r="G9" s="41">
        <v>0.23</v>
      </c>
      <c r="H9" s="41">
        <v>0.24</v>
      </c>
      <c r="I9" s="42">
        <v>-4.1666666666666625</v>
      </c>
      <c r="J9" s="43">
        <v>32</v>
      </c>
      <c r="K9" s="43">
        <v>64281714</v>
      </c>
      <c r="L9" s="43">
        <v>14324457.469999999</v>
      </c>
      <c r="M9" s="44">
        <v>4</v>
      </c>
      <c r="N9" s="45" t="s">
        <v>26</v>
      </c>
    </row>
    <row r="10" spans="1:14" ht="18" customHeight="1">
      <c r="A10" s="37" t="s">
        <v>50</v>
      </c>
      <c r="B10" s="38" t="s">
        <v>51</v>
      </c>
      <c r="C10" s="39">
        <v>4.7699999999999996</v>
      </c>
      <c r="D10" s="40">
        <v>4.8</v>
      </c>
      <c r="E10" s="40">
        <v>4.75</v>
      </c>
      <c r="F10" s="41">
        <v>4.8</v>
      </c>
      <c r="G10" s="41">
        <v>4.79</v>
      </c>
      <c r="H10" s="41">
        <v>4.7699999999999996</v>
      </c>
      <c r="I10" s="42">
        <v>0.41928721174004924</v>
      </c>
      <c r="J10" s="43">
        <v>201</v>
      </c>
      <c r="K10" s="43">
        <v>70023342</v>
      </c>
      <c r="L10" s="43">
        <v>336001107.19999999</v>
      </c>
      <c r="M10" s="44">
        <v>4</v>
      </c>
      <c r="N10" s="45" t="s">
        <v>52</v>
      </c>
    </row>
    <row r="11" spans="1:14" ht="18" customHeight="1">
      <c r="A11" s="37" t="s">
        <v>398</v>
      </c>
      <c r="B11" s="38" t="s">
        <v>74</v>
      </c>
      <c r="C11" s="39">
        <v>0.24</v>
      </c>
      <c r="D11" s="40">
        <v>0.24</v>
      </c>
      <c r="E11" s="40">
        <v>0.23</v>
      </c>
      <c r="F11" s="41">
        <v>0.23</v>
      </c>
      <c r="G11" s="41">
        <v>0.23</v>
      </c>
      <c r="H11" s="41">
        <v>0.24</v>
      </c>
      <c r="I11" s="42">
        <v>-4.1666666666666625</v>
      </c>
      <c r="J11" s="43">
        <v>19</v>
      </c>
      <c r="K11" s="43">
        <v>73095000</v>
      </c>
      <c r="L11" s="43">
        <v>16865991.809999999</v>
      </c>
      <c r="M11" s="44">
        <v>4</v>
      </c>
      <c r="N11" s="45" t="s">
        <v>75</v>
      </c>
    </row>
    <row r="12" spans="1:14" ht="18" customHeight="1">
      <c r="A12" s="37" t="s">
        <v>53</v>
      </c>
      <c r="B12" s="38" t="s">
        <v>42</v>
      </c>
      <c r="C12" s="39">
        <v>0.28999999999999998</v>
      </c>
      <c r="D12" s="40">
        <v>0.3</v>
      </c>
      <c r="E12" s="40">
        <v>0.28999999999999998</v>
      </c>
      <c r="F12" s="41">
        <v>0.28999999999999998</v>
      </c>
      <c r="G12" s="41">
        <v>0.28999999999999998</v>
      </c>
      <c r="H12" s="41">
        <v>0.28999999999999998</v>
      </c>
      <c r="I12" s="42">
        <v>0</v>
      </c>
      <c r="J12" s="43">
        <v>54</v>
      </c>
      <c r="K12" s="43">
        <v>240129082</v>
      </c>
      <c r="L12" s="43">
        <v>70138656.310000002</v>
      </c>
      <c r="M12" s="44">
        <v>4</v>
      </c>
      <c r="N12" s="45" t="s">
        <v>43</v>
      </c>
    </row>
    <row r="13" spans="1:14" ht="18" customHeight="1">
      <c r="A13" s="37" t="s">
        <v>443</v>
      </c>
      <c r="B13" s="38" t="s">
        <v>220</v>
      </c>
      <c r="C13" s="39">
        <v>0.2</v>
      </c>
      <c r="D13" s="40">
        <v>0.2</v>
      </c>
      <c r="E13" s="40">
        <v>0.19</v>
      </c>
      <c r="F13" s="41">
        <v>0.2</v>
      </c>
      <c r="G13" s="41">
        <v>0.19</v>
      </c>
      <c r="H13" s="41">
        <v>0.22</v>
      </c>
      <c r="I13" s="42">
        <v>-13.636363636363635</v>
      </c>
      <c r="J13" s="43">
        <v>3</v>
      </c>
      <c r="K13" s="43">
        <v>1125254</v>
      </c>
      <c r="L13" s="43">
        <v>225040.8</v>
      </c>
      <c r="M13" s="44">
        <v>2</v>
      </c>
      <c r="N13" s="45" t="s">
        <v>223</v>
      </c>
    </row>
    <row r="14" spans="1:14" ht="18" customHeight="1">
      <c r="A14" s="37" t="s">
        <v>428</v>
      </c>
      <c r="B14" s="38" t="s">
        <v>159</v>
      </c>
      <c r="C14" s="39">
        <v>1.2</v>
      </c>
      <c r="D14" s="40">
        <v>1.2</v>
      </c>
      <c r="E14" s="40">
        <v>1.2</v>
      </c>
      <c r="F14" s="41">
        <v>1.2</v>
      </c>
      <c r="G14" s="41">
        <v>1.2</v>
      </c>
      <c r="H14" s="41">
        <v>1.25</v>
      </c>
      <c r="I14" s="42">
        <v>-4.0000000000000036</v>
      </c>
      <c r="J14" s="43">
        <v>1</v>
      </c>
      <c r="K14" s="43">
        <v>110331</v>
      </c>
      <c r="L14" s="43">
        <v>132397.20000000001</v>
      </c>
      <c r="M14" s="44">
        <v>1</v>
      </c>
      <c r="N14" s="45" t="s">
        <v>160</v>
      </c>
    </row>
    <row r="15" spans="1:14" ht="18" customHeight="1">
      <c r="A15" s="37" t="s">
        <v>387</v>
      </c>
      <c r="B15" s="38" t="s">
        <v>123</v>
      </c>
      <c r="C15" s="39">
        <v>0.3</v>
      </c>
      <c r="D15" s="40">
        <v>0.32</v>
      </c>
      <c r="E15" s="40">
        <v>0.3</v>
      </c>
      <c r="F15" s="41">
        <v>0.3</v>
      </c>
      <c r="G15" s="41">
        <v>0.3</v>
      </c>
      <c r="H15" s="41">
        <v>0.3</v>
      </c>
      <c r="I15" s="42">
        <v>0</v>
      </c>
      <c r="J15" s="43">
        <v>162</v>
      </c>
      <c r="K15" s="43">
        <v>279760626</v>
      </c>
      <c r="L15" s="43">
        <v>84868024.280000001</v>
      </c>
      <c r="M15" s="44">
        <v>4</v>
      </c>
      <c r="N15" s="45" t="s">
        <v>128</v>
      </c>
    </row>
    <row r="16" spans="1:14" ht="18" customHeight="1">
      <c r="A16" s="37" t="s">
        <v>38</v>
      </c>
      <c r="B16" s="38" t="s">
        <v>37</v>
      </c>
      <c r="C16" s="39">
        <v>1.95</v>
      </c>
      <c r="D16" s="40">
        <v>1.98</v>
      </c>
      <c r="E16" s="40">
        <v>1.94</v>
      </c>
      <c r="F16" s="41">
        <v>1.96</v>
      </c>
      <c r="G16" s="41">
        <v>1.98</v>
      </c>
      <c r="H16" s="41">
        <v>1.95</v>
      </c>
      <c r="I16" s="42">
        <v>1.538461538461533</v>
      </c>
      <c r="J16" s="43">
        <v>206</v>
      </c>
      <c r="K16" s="43">
        <v>165947967</v>
      </c>
      <c r="L16" s="43">
        <v>324393243.40000004</v>
      </c>
      <c r="M16" s="44">
        <v>4</v>
      </c>
      <c r="N16" s="45" t="s">
        <v>55</v>
      </c>
    </row>
    <row r="17" spans="1:14" ht="18" customHeight="1">
      <c r="A17" s="37" t="s">
        <v>397</v>
      </c>
      <c r="B17" s="38" t="s">
        <v>147</v>
      </c>
      <c r="C17" s="39">
        <v>0.05</v>
      </c>
      <c r="D17" s="40">
        <v>0.05</v>
      </c>
      <c r="E17" s="40">
        <v>0.05</v>
      </c>
      <c r="F17" s="41">
        <v>0.05</v>
      </c>
      <c r="G17" s="41">
        <v>0.05</v>
      </c>
      <c r="H17" s="41">
        <v>0.05</v>
      </c>
      <c r="I17" s="42">
        <v>0</v>
      </c>
      <c r="J17" s="43">
        <v>1</v>
      </c>
      <c r="K17" s="43">
        <v>3976143</v>
      </c>
      <c r="L17" s="43">
        <v>198807.15</v>
      </c>
      <c r="M17" s="44">
        <v>1</v>
      </c>
      <c r="N17" s="45" t="s">
        <v>241</v>
      </c>
    </row>
    <row r="18" spans="1:14" ht="18" customHeight="1">
      <c r="A18" s="37" t="s">
        <v>242</v>
      </c>
      <c r="B18" s="38" t="s">
        <v>243</v>
      </c>
      <c r="C18" s="39">
        <v>0.28000000000000003</v>
      </c>
      <c r="D18" s="40">
        <v>0.28000000000000003</v>
      </c>
      <c r="E18" s="40">
        <v>0.28000000000000003</v>
      </c>
      <c r="F18" s="41">
        <v>0.28000000000000003</v>
      </c>
      <c r="G18" s="41">
        <v>0.28000000000000003</v>
      </c>
      <c r="H18" s="41">
        <v>0.28000000000000003</v>
      </c>
      <c r="I18" s="42">
        <v>0</v>
      </c>
      <c r="J18" s="43">
        <v>2</v>
      </c>
      <c r="K18" s="43">
        <v>171385</v>
      </c>
      <c r="L18" s="43">
        <v>47987.8</v>
      </c>
      <c r="M18" s="44">
        <v>1</v>
      </c>
      <c r="N18" s="45" t="s">
        <v>244</v>
      </c>
    </row>
    <row r="19" spans="1:14" ht="18" customHeight="1">
      <c r="A19" s="37" t="s">
        <v>199</v>
      </c>
      <c r="B19" s="38" t="s">
        <v>198</v>
      </c>
      <c r="C19" s="39">
        <v>0.72</v>
      </c>
      <c r="D19" s="40">
        <v>0.75</v>
      </c>
      <c r="E19" s="40">
        <v>0.72</v>
      </c>
      <c r="F19" s="41">
        <v>0.75</v>
      </c>
      <c r="G19" s="41">
        <v>0.75</v>
      </c>
      <c r="H19" s="41">
        <v>0.72</v>
      </c>
      <c r="I19" s="42">
        <v>4.1666666666666741</v>
      </c>
      <c r="J19" s="43">
        <v>18</v>
      </c>
      <c r="K19" s="43">
        <v>4002376606</v>
      </c>
      <c r="L19" s="43">
        <v>3001772209.1899996</v>
      </c>
      <c r="M19" s="44">
        <v>3</v>
      </c>
      <c r="N19" s="45" t="s">
        <v>283</v>
      </c>
    </row>
    <row r="20" spans="1:14" ht="18" customHeight="1">
      <c r="A20" s="46" t="s">
        <v>13</v>
      </c>
      <c r="B20" s="46"/>
      <c r="C20" s="117"/>
      <c r="D20" s="117"/>
      <c r="E20" s="117"/>
      <c r="F20" s="117"/>
      <c r="G20" s="117"/>
      <c r="H20" s="117"/>
      <c r="I20" s="117"/>
      <c r="J20" s="47">
        <f>SUM(J5:J19)</f>
        <v>1314</v>
      </c>
      <c r="K20" s="48">
        <f>SUM(K5:K19)</f>
        <v>5200778679</v>
      </c>
      <c r="L20" s="48">
        <f>SUM(L5:L19)</f>
        <v>4596578213.4299994</v>
      </c>
      <c r="M20" s="48">
        <v>4</v>
      </c>
      <c r="N20" s="46" t="s">
        <v>14</v>
      </c>
    </row>
    <row r="21" spans="1:14" ht="18" customHeight="1">
      <c r="A21" s="50" t="s">
        <v>27</v>
      </c>
      <c r="B21" s="50"/>
      <c r="C21" s="118" t="s">
        <v>95</v>
      </c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</row>
    <row r="22" spans="1:14" ht="18" customHeight="1">
      <c r="A22" s="37" t="s">
        <v>384</v>
      </c>
      <c r="B22" s="38" t="s">
        <v>32</v>
      </c>
      <c r="C22" s="105">
        <v>13.27</v>
      </c>
      <c r="D22" s="105">
        <v>13.95</v>
      </c>
      <c r="E22" s="105">
        <v>13.27</v>
      </c>
      <c r="F22" s="41">
        <v>13.52</v>
      </c>
      <c r="G22" s="41">
        <v>13.85</v>
      </c>
      <c r="H22" s="41">
        <v>13.27</v>
      </c>
      <c r="I22" s="42">
        <v>4.3707611152976611</v>
      </c>
      <c r="J22" s="43">
        <v>430</v>
      </c>
      <c r="K22" s="43">
        <v>47193233</v>
      </c>
      <c r="L22" s="43">
        <v>638010630.22000003</v>
      </c>
      <c r="M22" s="44">
        <v>4</v>
      </c>
      <c r="N22" s="45" t="s">
        <v>33</v>
      </c>
    </row>
    <row r="23" spans="1:14" ht="18" customHeight="1">
      <c r="A23" s="37" t="s">
        <v>112</v>
      </c>
      <c r="B23" s="38" t="s">
        <v>113</v>
      </c>
      <c r="C23" s="105">
        <v>2.75</v>
      </c>
      <c r="D23" s="105">
        <v>3</v>
      </c>
      <c r="E23" s="105">
        <v>2.75</v>
      </c>
      <c r="F23" s="41">
        <v>2.96</v>
      </c>
      <c r="G23" s="41">
        <v>2.95</v>
      </c>
      <c r="H23" s="41">
        <v>2.75</v>
      </c>
      <c r="I23" s="42">
        <v>7.2727272727272751</v>
      </c>
      <c r="J23" s="43">
        <v>27</v>
      </c>
      <c r="K23" s="43">
        <v>366346</v>
      </c>
      <c r="L23" s="43">
        <v>1082913.79</v>
      </c>
      <c r="M23" s="44">
        <v>4</v>
      </c>
      <c r="N23" s="45" t="s">
        <v>300</v>
      </c>
    </row>
    <row r="24" spans="1:14" ht="18" customHeight="1">
      <c r="A24" s="46" t="s">
        <v>93</v>
      </c>
      <c r="B24" s="46"/>
      <c r="C24" s="67"/>
      <c r="D24" s="68"/>
      <c r="E24" s="68"/>
      <c r="F24" s="69"/>
      <c r="G24" s="69"/>
      <c r="H24" s="69"/>
      <c r="I24" s="70"/>
      <c r="J24" s="47">
        <f>SUM(J22:J23)</f>
        <v>457</v>
      </c>
      <c r="K24" s="48">
        <f>SUM(K22:K23)</f>
        <v>47559579</v>
      </c>
      <c r="L24" s="48">
        <f>SUM(L22:L23)</f>
        <v>639093544.00999999</v>
      </c>
      <c r="M24" s="48">
        <v>4</v>
      </c>
      <c r="N24" s="46" t="s">
        <v>14</v>
      </c>
    </row>
    <row r="25" spans="1:14" ht="18" customHeight="1">
      <c r="A25" s="50" t="s">
        <v>114</v>
      </c>
      <c r="B25" s="50"/>
      <c r="C25" s="118" t="s">
        <v>116</v>
      </c>
      <c r="D25" s="118"/>
      <c r="E25" s="118"/>
      <c r="F25" s="118"/>
      <c r="G25" s="118"/>
      <c r="H25" s="118"/>
      <c r="I25" s="118"/>
      <c r="J25" s="118"/>
      <c r="K25" s="118"/>
      <c r="L25" s="118"/>
      <c r="M25" s="118"/>
      <c r="N25" s="118"/>
    </row>
    <row r="26" spans="1:14" s="11" customFormat="1" ht="18" customHeight="1">
      <c r="A26" s="37" t="s">
        <v>381</v>
      </c>
      <c r="B26" s="54" t="s">
        <v>162</v>
      </c>
      <c r="C26" s="51">
        <v>0.92</v>
      </c>
      <c r="D26" s="51">
        <v>0.99</v>
      </c>
      <c r="E26" s="51">
        <v>0.9</v>
      </c>
      <c r="F26" s="41">
        <v>0.94</v>
      </c>
      <c r="G26" s="41">
        <v>0.9</v>
      </c>
      <c r="H26" s="41">
        <v>0.92</v>
      </c>
      <c r="I26" s="42">
        <v>-2.1739130434782594</v>
      </c>
      <c r="J26" s="43">
        <v>13</v>
      </c>
      <c r="K26" s="43">
        <v>172780</v>
      </c>
      <c r="L26" s="43">
        <v>161623.73000000001</v>
      </c>
      <c r="M26" s="44">
        <v>3</v>
      </c>
      <c r="N26" s="45" t="s">
        <v>163</v>
      </c>
    </row>
    <row r="27" spans="1:14" s="11" customFormat="1" ht="18" customHeight="1">
      <c r="A27" s="37" t="s">
        <v>302</v>
      </c>
      <c r="B27" s="54" t="s">
        <v>148</v>
      </c>
      <c r="C27" s="51">
        <v>0.81</v>
      </c>
      <c r="D27" s="51">
        <v>0.81</v>
      </c>
      <c r="E27" s="51">
        <v>0.81</v>
      </c>
      <c r="F27" s="41">
        <v>0.81</v>
      </c>
      <c r="G27" s="41">
        <v>0.81</v>
      </c>
      <c r="H27" s="41">
        <v>0.81</v>
      </c>
      <c r="I27" s="42">
        <v>0</v>
      </c>
      <c r="J27" s="43">
        <v>1</v>
      </c>
      <c r="K27" s="43">
        <v>75456</v>
      </c>
      <c r="L27" s="43">
        <v>61119.360000000001</v>
      </c>
      <c r="M27" s="44">
        <v>1</v>
      </c>
      <c r="N27" s="45" t="s">
        <v>149</v>
      </c>
    </row>
    <row r="28" spans="1:14" s="11" customFormat="1" ht="18" customHeight="1">
      <c r="A28" s="37" t="s">
        <v>406</v>
      </c>
      <c r="B28" s="54" t="s">
        <v>206</v>
      </c>
      <c r="C28" s="51">
        <v>0.5</v>
      </c>
      <c r="D28" s="51">
        <v>0.5</v>
      </c>
      <c r="E28" s="51">
        <v>0.5</v>
      </c>
      <c r="F28" s="41">
        <v>0.5</v>
      </c>
      <c r="G28" s="41">
        <v>0.5</v>
      </c>
      <c r="H28" s="41">
        <v>0.5</v>
      </c>
      <c r="I28" s="42">
        <v>0</v>
      </c>
      <c r="J28" s="43">
        <v>16</v>
      </c>
      <c r="K28" s="43">
        <v>17201</v>
      </c>
      <c r="L28" s="43">
        <v>8600.5</v>
      </c>
      <c r="M28" s="44">
        <v>2</v>
      </c>
      <c r="N28" s="45" t="s">
        <v>210</v>
      </c>
    </row>
    <row r="29" spans="1:14" ht="18" customHeight="1">
      <c r="A29" s="46" t="s">
        <v>115</v>
      </c>
      <c r="B29" s="46"/>
      <c r="C29" s="67"/>
      <c r="D29" s="68"/>
      <c r="E29" s="68"/>
      <c r="F29" s="69"/>
      <c r="G29" s="69"/>
      <c r="H29" s="69"/>
      <c r="I29" s="70"/>
      <c r="J29" s="47">
        <f>SUM(J26:J28)</f>
        <v>30</v>
      </c>
      <c r="K29" s="48">
        <f>SUM(K26:K28)</f>
        <v>265437</v>
      </c>
      <c r="L29" s="48">
        <f>SUM(L26:L28)</f>
        <v>231343.59000000003</v>
      </c>
      <c r="M29" s="48">
        <v>3</v>
      </c>
      <c r="N29" s="46" t="s">
        <v>14</v>
      </c>
    </row>
    <row r="30" spans="1:14" ht="18" customHeight="1">
      <c r="A30" s="50" t="s">
        <v>28</v>
      </c>
      <c r="B30" s="50"/>
      <c r="C30" s="118" t="s">
        <v>31</v>
      </c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</row>
    <row r="31" spans="1:14" s="11" customFormat="1" ht="18" customHeight="1">
      <c r="A31" s="37" t="s">
        <v>393</v>
      </c>
      <c r="B31" s="38" t="s">
        <v>143</v>
      </c>
      <c r="C31" s="39">
        <v>4.4000000000000004</v>
      </c>
      <c r="D31" s="40">
        <v>4.5999999999999996</v>
      </c>
      <c r="E31" s="40">
        <v>4.25</v>
      </c>
      <c r="F31" s="41">
        <v>4.3</v>
      </c>
      <c r="G31" s="41">
        <v>4.5999999999999996</v>
      </c>
      <c r="H31" s="41">
        <v>4.2</v>
      </c>
      <c r="I31" s="42">
        <v>9.5238095238095113</v>
      </c>
      <c r="J31" s="43">
        <v>16</v>
      </c>
      <c r="K31" s="43">
        <v>181271</v>
      </c>
      <c r="L31" s="43">
        <v>778846.6</v>
      </c>
      <c r="M31" s="44">
        <v>2</v>
      </c>
      <c r="N31" s="45" t="s">
        <v>144</v>
      </c>
    </row>
    <row r="32" spans="1:14" s="11" customFormat="1" ht="18" customHeight="1">
      <c r="A32" s="37" t="s">
        <v>399</v>
      </c>
      <c r="B32" s="38" t="s">
        <v>211</v>
      </c>
      <c r="C32" s="39">
        <v>7.77</v>
      </c>
      <c r="D32" s="40">
        <v>8</v>
      </c>
      <c r="E32" s="40">
        <v>7.49</v>
      </c>
      <c r="F32" s="41">
        <v>7.82</v>
      </c>
      <c r="G32" s="41">
        <v>7.49</v>
      </c>
      <c r="H32" s="41">
        <v>7.77</v>
      </c>
      <c r="I32" s="42">
        <v>-3.6036036036036001</v>
      </c>
      <c r="J32" s="43">
        <v>13</v>
      </c>
      <c r="K32" s="43">
        <v>330968</v>
      </c>
      <c r="L32" s="43">
        <v>2589416.7400000002</v>
      </c>
      <c r="M32" s="44">
        <v>4</v>
      </c>
      <c r="N32" s="45" t="s">
        <v>217</v>
      </c>
    </row>
    <row r="33" spans="1:14" s="11" customFormat="1" ht="18" customHeight="1">
      <c r="A33" s="37" t="s">
        <v>67</v>
      </c>
      <c r="B33" s="38" t="s">
        <v>68</v>
      </c>
      <c r="C33" s="39">
        <v>3.6</v>
      </c>
      <c r="D33" s="40">
        <v>3.6</v>
      </c>
      <c r="E33" s="40">
        <v>3.45</v>
      </c>
      <c r="F33" s="41">
        <v>3.5</v>
      </c>
      <c r="G33" s="41">
        <v>3.45</v>
      </c>
      <c r="H33" s="41">
        <v>3.6</v>
      </c>
      <c r="I33" s="42">
        <v>-4.1666666666666625</v>
      </c>
      <c r="J33" s="43">
        <v>63</v>
      </c>
      <c r="K33" s="43">
        <v>9770000</v>
      </c>
      <c r="L33" s="43">
        <v>34172460</v>
      </c>
      <c r="M33" s="44">
        <v>4</v>
      </c>
      <c r="N33" s="45" t="s">
        <v>69</v>
      </c>
    </row>
    <row r="34" spans="1:14" s="11" customFormat="1" ht="18" customHeight="1">
      <c r="A34" s="37" t="s">
        <v>427</v>
      </c>
      <c r="B34" s="38" t="s">
        <v>177</v>
      </c>
      <c r="C34" s="39">
        <v>0.75</v>
      </c>
      <c r="D34" s="40">
        <v>0.75</v>
      </c>
      <c r="E34" s="40">
        <v>0.75</v>
      </c>
      <c r="F34" s="41">
        <v>0.75</v>
      </c>
      <c r="G34" s="41">
        <v>0.75</v>
      </c>
      <c r="H34" s="41">
        <v>0.75</v>
      </c>
      <c r="I34" s="42">
        <v>0</v>
      </c>
      <c r="J34" s="43">
        <v>1</v>
      </c>
      <c r="K34" s="43">
        <v>125000</v>
      </c>
      <c r="L34" s="43">
        <v>93750</v>
      </c>
      <c r="M34" s="44">
        <v>1</v>
      </c>
      <c r="N34" s="45" t="s">
        <v>179</v>
      </c>
    </row>
    <row r="35" spans="1:14" s="11" customFormat="1" ht="18" customHeight="1">
      <c r="A35" s="37" t="s">
        <v>70</v>
      </c>
      <c r="B35" s="38" t="s">
        <v>71</v>
      </c>
      <c r="C35" s="39">
        <v>26</v>
      </c>
      <c r="D35" s="40">
        <v>26</v>
      </c>
      <c r="E35" s="40">
        <v>25.75</v>
      </c>
      <c r="F35" s="41">
        <v>25.93</v>
      </c>
      <c r="G35" s="41">
        <v>25.75</v>
      </c>
      <c r="H35" s="41">
        <v>26</v>
      </c>
      <c r="I35" s="42">
        <v>-0.96153846153845812</v>
      </c>
      <c r="J35" s="43">
        <v>45</v>
      </c>
      <c r="K35" s="43">
        <v>569908</v>
      </c>
      <c r="L35" s="43">
        <v>14776273.35</v>
      </c>
      <c r="M35" s="44">
        <v>4</v>
      </c>
      <c r="N35" s="45" t="s">
        <v>72</v>
      </c>
    </row>
    <row r="36" spans="1:14" s="11" customFormat="1" ht="18" customHeight="1">
      <c r="A36" s="37" t="s">
        <v>402</v>
      </c>
      <c r="B36" s="38" t="s">
        <v>118</v>
      </c>
      <c r="C36" s="39">
        <v>0.62</v>
      </c>
      <c r="D36" s="40">
        <v>0.7</v>
      </c>
      <c r="E36" s="40">
        <v>0.62</v>
      </c>
      <c r="F36" s="41">
        <v>0.62</v>
      </c>
      <c r="G36" s="41">
        <v>0.7</v>
      </c>
      <c r="H36" s="41">
        <v>0.6</v>
      </c>
      <c r="I36" s="42">
        <v>16.666666666666675</v>
      </c>
      <c r="J36" s="43">
        <v>9</v>
      </c>
      <c r="K36" s="43">
        <v>1042036</v>
      </c>
      <c r="L36" s="43">
        <v>646437.44000000006</v>
      </c>
      <c r="M36" s="44">
        <v>2</v>
      </c>
      <c r="N36" s="45" t="s">
        <v>333</v>
      </c>
    </row>
    <row r="37" spans="1:14" ht="18" customHeight="1">
      <c r="A37" s="46" t="s">
        <v>94</v>
      </c>
      <c r="B37" s="46"/>
      <c r="C37" s="67"/>
      <c r="D37" s="68"/>
      <c r="E37" s="68"/>
      <c r="F37" s="69"/>
      <c r="G37" s="69"/>
      <c r="H37" s="69"/>
      <c r="I37" s="70"/>
      <c r="J37" s="47">
        <f>SUM(J31:J36)</f>
        <v>147</v>
      </c>
      <c r="K37" s="48">
        <f>SUM(K31:K36)</f>
        <v>12019183</v>
      </c>
      <c r="L37" s="48">
        <f>SUM(L31:L36)</f>
        <v>53057184.130000003</v>
      </c>
      <c r="M37" s="48">
        <v>4</v>
      </c>
      <c r="N37" s="46" t="s">
        <v>14</v>
      </c>
    </row>
    <row r="38" spans="1:14" ht="33.75" customHeight="1">
      <c r="A38" s="21" t="s">
        <v>4</v>
      </c>
      <c r="B38" s="146" t="s">
        <v>425</v>
      </c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</row>
    <row r="39" spans="1:14" ht="25.5" customHeight="1">
      <c r="A39" s="28" t="s">
        <v>5</v>
      </c>
      <c r="B39" s="152" t="s">
        <v>426</v>
      </c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</row>
    <row r="40" spans="1:14" ht="66" customHeight="1">
      <c r="A40" s="31" t="s">
        <v>0</v>
      </c>
      <c r="B40" s="32" t="s">
        <v>6</v>
      </c>
      <c r="C40" s="32" t="s">
        <v>7</v>
      </c>
      <c r="D40" s="32" t="s">
        <v>8</v>
      </c>
      <c r="E40" s="32" t="s">
        <v>9</v>
      </c>
      <c r="F40" s="32" t="s">
        <v>22</v>
      </c>
      <c r="G40" s="32" t="s">
        <v>2</v>
      </c>
      <c r="H40" s="32" t="s">
        <v>23</v>
      </c>
      <c r="I40" s="33" t="s">
        <v>10</v>
      </c>
      <c r="J40" s="34" t="s">
        <v>97</v>
      </c>
      <c r="K40" s="32" t="s">
        <v>64</v>
      </c>
      <c r="L40" s="32" t="s">
        <v>65</v>
      </c>
      <c r="M40" s="32" t="s">
        <v>11</v>
      </c>
      <c r="N40" s="35" t="s">
        <v>1</v>
      </c>
    </row>
    <row r="41" spans="1:14" ht="18" customHeight="1">
      <c r="A41" s="149" t="s">
        <v>76</v>
      </c>
      <c r="B41" s="149"/>
      <c r="C41" s="62"/>
      <c r="D41" s="63"/>
      <c r="E41" s="63"/>
      <c r="F41" s="64"/>
      <c r="G41" s="64"/>
      <c r="H41" s="64"/>
      <c r="I41" s="65"/>
      <c r="J41" s="66"/>
      <c r="K41" s="66"/>
      <c r="L41" s="66"/>
      <c r="M41" s="150" t="s">
        <v>30</v>
      </c>
      <c r="N41" s="151"/>
    </row>
    <row r="42" spans="1:14" ht="18" customHeight="1">
      <c r="A42" s="37" t="s">
        <v>56</v>
      </c>
      <c r="B42" s="38" t="s">
        <v>57</v>
      </c>
      <c r="C42" s="39">
        <v>2.2000000000000002</v>
      </c>
      <c r="D42" s="39">
        <v>2.27</v>
      </c>
      <c r="E42" s="40">
        <v>2.2000000000000002</v>
      </c>
      <c r="F42" s="41">
        <v>2.2200000000000002</v>
      </c>
      <c r="G42" s="41">
        <v>2.21</v>
      </c>
      <c r="H42" s="41">
        <v>2.2000000000000002</v>
      </c>
      <c r="I42" s="42">
        <v>0.45454545454544082</v>
      </c>
      <c r="J42" s="43">
        <v>32</v>
      </c>
      <c r="K42" s="43">
        <v>11102440</v>
      </c>
      <c r="L42" s="43">
        <v>24650093.670000002</v>
      </c>
      <c r="M42" s="44">
        <v>1</v>
      </c>
      <c r="N42" s="45" t="s">
        <v>58</v>
      </c>
    </row>
    <row r="43" spans="1:14" ht="18" customHeight="1">
      <c r="A43" s="37" t="s">
        <v>156</v>
      </c>
      <c r="B43" s="38" t="s">
        <v>155</v>
      </c>
      <c r="C43" s="39">
        <v>5.7</v>
      </c>
      <c r="D43" s="39">
        <v>5.9</v>
      </c>
      <c r="E43" s="40">
        <v>5.7</v>
      </c>
      <c r="F43" s="41">
        <v>5.8</v>
      </c>
      <c r="G43" s="41">
        <v>5.75</v>
      </c>
      <c r="H43" s="41">
        <v>5.7</v>
      </c>
      <c r="I43" s="42">
        <v>0.87719298245614308</v>
      </c>
      <c r="J43" s="43">
        <v>22</v>
      </c>
      <c r="K43" s="43">
        <v>1759176</v>
      </c>
      <c r="L43" s="43">
        <v>10204686.73</v>
      </c>
      <c r="M43" s="44">
        <v>4</v>
      </c>
      <c r="N43" s="45" t="s">
        <v>157</v>
      </c>
    </row>
    <row r="44" spans="1:14" ht="18" customHeight="1">
      <c r="A44" s="37" t="s">
        <v>186</v>
      </c>
      <c r="B44" s="38" t="s">
        <v>184</v>
      </c>
      <c r="C44" s="39">
        <v>17</v>
      </c>
      <c r="D44" s="39">
        <v>17</v>
      </c>
      <c r="E44" s="40">
        <v>17</v>
      </c>
      <c r="F44" s="41">
        <v>17</v>
      </c>
      <c r="G44" s="41">
        <v>17</v>
      </c>
      <c r="H44" s="41">
        <v>17.600000000000001</v>
      </c>
      <c r="I44" s="42">
        <v>-3.4090909090909172</v>
      </c>
      <c r="J44" s="43">
        <v>2</v>
      </c>
      <c r="K44" s="43">
        <v>180000</v>
      </c>
      <c r="L44" s="43">
        <v>3060000</v>
      </c>
      <c r="M44" s="44">
        <v>1</v>
      </c>
      <c r="N44" s="45" t="s">
        <v>195</v>
      </c>
    </row>
    <row r="45" spans="1:14" ht="18" customHeight="1">
      <c r="A45" s="37" t="s">
        <v>59</v>
      </c>
      <c r="B45" s="38" t="s">
        <v>34</v>
      </c>
      <c r="C45" s="39">
        <v>5.7</v>
      </c>
      <c r="D45" s="40">
        <v>5.85</v>
      </c>
      <c r="E45" s="40">
        <v>5.7</v>
      </c>
      <c r="F45" s="41">
        <v>5.76</v>
      </c>
      <c r="G45" s="41">
        <v>5.85</v>
      </c>
      <c r="H45" s="41">
        <v>5.7</v>
      </c>
      <c r="I45" s="42">
        <v>2.631578947368407</v>
      </c>
      <c r="J45" s="43">
        <v>232</v>
      </c>
      <c r="K45" s="43">
        <v>21570302</v>
      </c>
      <c r="L45" s="43">
        <v>124201493.83</v>
      </c>
      <c r="M45" s="44">
        <v>4</v>
      </c>
      <c r="N45" s="45" t="s">
        <v>35</v>
      </c>
    </row>
    <row r="46" spans="1:14" ht="18" customHeight="1">
      <c r="A46" s="37" t="s">
        <v>60</v>
      </c>
      <c r="B46" s="38" t="s">
        <v>41</v>
      </c>
      <c r="C46" s="39">
        <v>2.8</v>
      </c>
      <c r="D46" s="40">
        <v>2.85</v>
      </c>
      <c r="E46" s="40">
        <v>2.8</v>
      </c>
      <c r="F46" s="41">
        <v>2.82</v>
      </c>
      <c r="G46" s="41">
        <v>2.85</v>
      </c>
      <c r="H46" s="41">
        <v>2.8</v>
      </c>
      <c r="I46" s="42">
        <v>1.7857142857143016</v>
      </c>
      <c r="J46" s="43">
        <v>5</v>
      </c>
      <c r="K46" s="43">
        <v>429494</v>
      </c>
      <c r="L46" s="43">
        <v>1210083.2</v>
      </c>
      <c r="M46" s="44">
        <v>3</v>
      </c>
      <c r="N46" s="45" t="s">
        <v>61</v>
      </c>
    </row>
    <row r="47" spans="1:14" ht="18" customHeight="1">
      <c r="A47" s="37" t="s">
        <v>392</v>
      </c>
      <c r="B47" s="38" t="s">
        <v>46</v>
      </c>
      <c r="C47" s="39">
        <v>2.4</v>
      </c>
      <c r="D47" s="40">
        <v>2.4</v>
      </c>
      <c r="E47" s="40">
        <v>2.4</v>
      </c>
      <c r="F47" s="41">
        <v>2.4</v>
      </c>
      <c r="G47" s="51">
        <v>2.4</v>
      </c>
      <c r="H47" s="51">
        <v>2.5</v>
      </c>
      <c r="I47" s="42">
        <v>-4.0000000000000036</v>
      </c>
      <c r="J47" s="43">
        <v>1</v>
      </c>
      <c r="K47" s="43">
        <v>18096</v>
      </c>
      <c r="L47" s="43">
        <v>43430.400000000001</v>
      </c>
      <c r="M47" s="44">
        <v>1</v>
      </c>
      <c r="N47" s="45" t="s">
        <v>44</v>
      </c>
    </row>
    <row r="48" spans="1:14" ht="18" customHeight="1">
      <c r="A48" s="37" t="s">
        <v>394</v>
      </c>
      <c r="B48" s="38" t="s">
        <v>185</v>
      </c>
      <c r="C48" s="39">
        <v>1.28</v>
      </c>
      <c r="D48" s="40">
        <v>1.36</v>
      </c>
      <c r="E48" s="40">
        <v>1.25</v>
      </c>
      <c r="F48" s="41">
        <v>1.33</v>
      </c>
      <c r="G48" s="51">
        <v>1.35</v>
      </c>
      <c r="H48" s="51">
        <v>1.28</v>
      </c>
      <c r="I48" s="42">
        <v>5.46875</v>
      </c>
      <c r="J48" s="43">
        <v>26</v>
      </c>
      <c r="K48" s="43">
        <v>1055500</v>
      </c>
      <c r="L48" s="43">
        <v>1398017.8399999999</v>
      </c>
      <c r="M48" s="44">
        <v>4</v>
      </c>
      <c r="N48" s="45" t="s">
        <v>194</v>
      </c>
    </row>
    <row r="49" spans="1:14" ht="18" customHeight="1">
      <c r="A49" s="37" t="s">
        <v>84</v>
      </c>
      <c r="B49" s="38" t="s">
        <v>85</v>
      </c>
      <c r="C49" s="39">
        <v>2.5</v>
      </c>
      <c r="D49" s="40">
        <v>2.5</v>
      </c>
      <c r="E49" s="40">
        <v>2.35</v>
      </c>
      <c r="F49" s="41">
        <v>2.38</v>
      </c>
      <c r="G49" s="51">
        <v>2.35</v>
      </c>
      <c r="H49" s="51">
        <v>2.5</v>
      </c>
      <c r="I49" s="42">
        <v>-5.9999999999999947</v>
      </c>
      <c r="J49" s="43">
        <v>8</v>
      </c>
      <c r="K49" s="43">
        <v>418827</v>
      </c>
      <c r="L49" s="43">
        <v>994690.75</v>
      </c>
      <c r="M49" s="44">
        <v>1</v>
      </c>
      <c r="N49" s="45" t="s">
        <v>86</v>
      </c>
    </row>
    <row r="50" spans="1:14" ht="18" customHeight="1">
      <c r="A50" s="37" t="s">
        <v>87</v>
      </c>
      <c r="B50" s="38" t="s">
        <v>88</v>
      </c>
      <c r="C50" s="39">
        <v>1.96</v>
      </c>
      <c r="D50" s="40">
        <v>2.2999999999999998</v>
      </c>
      <c r="E50" s="40">
        <v>1.8</v>
      </c>
      <c r="F50" s="41">
        <v>1.88</v>
      </c>
      <c r="G50" s="41">
        <v>1.99</v>
      </c>
      <c r="H50" s="41">
        <v>1.96</v>
      </c>
      <c r="I50" s="42">
        <v>1.5306122448979664</v>
      </c>
      <c r="J50" s="43">
        <v>58</v>
      </c>
      <c r="K50" s="43">
        <v>3807090</v>
      </c>
      <c r="L50" s="43">
        <v>7159662.7000000002</v>
      </c>
      <c r="M50" s="44">
        <v>4</v>
      </c>
      <c r="N50" s="45" t="s">
        <v>89</v>
      </c>
    </row>
    <row r="51" spans="1:14" ht="18" customHeight="1">
      <c r="A51" s="121" t="s">
        <v>15</v>
      </c>
      <c r="B51" s="121"/>
      <c r="C51" s="121"/>
      <c r="D51" s="121"/>
      <c r="E51" s="121"/>
      <c r="F51" s="121"/>
      <c r="G51" s="121"/>
      <c r="H51" s="121"/>
      <c r="I51" s="121"/>
      <c r="J51" s="47">
        <f>SUM(J42:J50)</f>
        <v>386</v>
      </c>
      <c r="K51" s="48">
        <f>SUM(K42:K50)</f>
        <v>40340925</v>
      </c>
      <c r="L51" s="48">
        <f>SUM(L42:L50)</f>
        <v>172922159.12</v>
      </c>
      <c r="M51" s="48">
        <v>4</v>
      </c>
      <c r="N51" s="52" t="s">
        <v>14</v>
      </c>
    </row>
    <row r="52" spans="1:14" ht="18" customHeight="1">
      <c r="A52" s="154" t="s">
        <v>16</v>
      </c>
      <c r="B52" s="155"/>
      <c r="C52" s="64"/>
      <c r="D52" s="63"/>
      <c r="E52" s="63"/>
      <c r="F52" s="64"/>
      <c r="G52" s="64"/>
      <c r="H52" s="64"/>
      <c r="I52" s="65"/>
      <c r="J52" s="66"/>
      <c r="K52" s="66"/>
      <c r="L52" s="66"/>
      <c r="M52" s="150" t="s">
        <v>63</v>
      </c>
      <c r="N52" s="151"/>
    </row>
    <row r="53" spans="1:14" ht="18" customHeight="1">
      <c r="A53" s="53" t="s">
        <v>90</v>
      </c>
      <c r="B53" s="53" t="s">
        <v>91</v>
      </c>
      <c r="C53" s="39">
        <v>9.4499999999999993</v>
      </c>
      <c r="D53" s="39">
        <v>9.4499999999999993</v>
      </c>
      <c r="E53" s="39">
        <v>9.4</v>
      </c>
      <c r="F53" s="41">
        <v>9.4499999999999993</v>
      </c>
      <c r="G53" s="41">
        <v>9.4</v>
      </c>
      <c r="H53" s="41">
        <v>9.35</v>
      </c>
      <c r="I53" s="42">
        <v>0.53475935828877219</v>
      </c>
      <c r="J53" s="43">
        <v>12</v>
      </c>
      <c r="K53" s="43">
        <v>305492</v>
      </c>
      <c r="L53" s="43">
        <v>2886635.3</v>
      </c>
      <c r="M53" s="44">
        <v>2</v>
      </c>
      <c r="N53" s="5" t="s">
        <v>92</v>
      </c>
    </row>
    <row r="54" spans="1:14" ht="18" customHeight="1">
      <c r="A54" s="53" t="s">
        <v>174</v>
      </c>
      <c r="B54" s="53" t="s">
        <v>175</v>
      </c>
      <c r="C54" s="39">
        <v>100</v>
      </c>
      <c r="D54" s="39">
        <v>100.01</v>
      </c>
      <c r="E54" s="39">
        <v>100</v>
      </c>
      <c r="F54" s="41">
        <v>100</v>
      </c>
      <c r="G54" s="41">
        <v>100.01</v>
      </c>
      <c r="H54" s="41">
        <v>100</v>
      </c>
      <c r="I54" s="42">
        <v>9.9999999999988987E-3</v>
      </c>
      <c r="J54" s="43">
        <v>6</v>
      </c>
      <c r="K54" s="43">
        <v>26470</v>
      </c>
      <c r="L54" s="43">
        <v>2647051.9900000002</v>
      </c>
      <c r="M54" s="44">
        <v>3</v>
      </c>
      <c r="N54" s="5" t="s">
        <v>176</v>
      </c>
    </row>
    <row r="55" spans="1:14" ht="18" customHeight="1">
      <c r="A55" s="53" t="s">
        <v>109</v>
      </c>
      <c r="B55" s="53" t="s">
        <v>110</v>
      </c>
      <c r="C55" s="39">
        <v>11.8</v>
      </c>
      <c r="D55" s="39">
        <v>11.8</v>
      </c>
      <c r="E55" s="39">
        <v>11.8</v>
      </c>
      <c r="F55" s="41">
        <v>11.8</v>
      </c>
      <c r="G55" s="41">
        <v>11.8</v>
      </c>
      <c r="H55" s="41">
        <v>11.8</v>
      </c>
      <c r="I55" s="42">
        <v>0</v>
      </c>
      <c r="J55" s="43">
        <v>1</v>
      </c>
      <c r="K55" s="43">
        <v>1263</v>
      </c>
      <c r="L55" s="43">
        <v>14903.4</v>
      </c>
      <c r="M55" s="44">
        <v>1</v>
      </c>
      <c r="N55" s="5" t="s">
        <v>111</v>
      </c>
    </row>
    <row r="56" spans="1:14" ht="18" customHeight="1">
      <c r="A56" s="53" t="s">
        <v>390</v>
      </c>
      <c r="B56" s="53" t="s">
        <v>105</v>
      </c>
      <c r="C56" s="39">
        <v>9.24</v>
      </c>
      <c r="D56" s="39">
        <v>9.25</v>
      </c>
      <c r="E56" s="39">
        <v>9.2200000000000006</v>
      </c>
      <c r="F56" s="41">
        <v>9.24</v>
      </c>
      <c r="G56" s="41">
        <v>9.23</v>
      </c>
      <c r="H56" s="41">
        <v>9.24</v>
      </c>
      <c r="I56" s="42">
        <v>-0.10822510822510178</v>
      </c>
      <c r="J56" s="43">
        <v>7</v>
      </c>
      <c r="K56" s="43">
        <v>117378</v>
      </c>
      <c r="L56" s="43">
        <v>1084852.72</v>
      </c>
      <c r="M56" s="44">
        <v>4</v>
      </c>
      <c r="N56" s="5" t="s">
        <v>108</v>
      </c>
    </row>
    <row r="57" spans="1:14" ht="18" customHeight="1">
      <c r="A57" s="53" t="s">
        <v>442</v>
      </c>
      <c r="B57" s="53" t="s">
        <v>353</v>
      </c>
      <c r="C57" s="39">
        <v>13.3</v>
      </c>
      <c r="D57" s="39">
        <v>13.3</v>
      </c>
      <c r="E57" s="39">
        <v>13.1</v>
      </c>
      <c r="F57" s="41">
        <v>13.22</v>
      </c>
      <c r="G57" s="41">
        <v>13.3</v>
      </c>
      <c r="H57" s="41">
        <v>13.01</v>
      </c>
      <c r="I57" s="42">
        <v>2.229054573405076</v>
      </c>
      <c r="J57" s="43">
        <v>4</v>
      </c>
      <c r="K57" s="43">
        <v>60000</v>
      </c>
      <c r="L57" s="43">
        <v>793000</v>
      </c>
      <c r="M57" s="44">
        <v>2</v>
      </c>
      <c r="N57" s="5" t="s">
        <v>354</v>
      </c>
    </row>
    <row r="58" spans="1:14" ht="18" customHeight="1">
      <c r="A58" s="53" t="s">
        <v>125</v>
      </c>
      <c r="B58" s="53" t="s">
        <v>124</v>
      </c>
      <c r="C58" s="39">
        <v>46</v>
      </c>
      <c r="D58" s="39">
        <v>48</v>
      </c>
      <c r="E58" s="39">
        <v>46</v>
      </c>
      <c r="F58" s="41">
        <v>47.85</v>
      </c>
      <c r="G58" s="41">
        <v>48</v>
      </c>
      <c r="H58" s="41">
        <v>45</v>
      </c>
      <c r="I58" s="42">
        <v>6.6666666666666652</v>
      </c>
      <c r="J58" s="43">
        <v>12</v>
      </c>
      <c r="K58" s="43">
        <v>260643</v>
      </c>
      <c r="L58" s="43">
        <v>12472612</v>
      </c>
      <c r="M58" s="44">
        <v>2</v>
      </c>
      <c r="N58" s="5" t="s">
        <v>130</v>
      </c>
    </row>
    <row r="59" spans="1:14" ht="18" customHeight="1">
      <c r="A59" s="121" t="s">
        <v>17</v>
      </c>
      <c r="B59" s="121"/>
      <c r="C59" s="148"/>
      <c r="D59" s="148"/>
      <c r="E59" s="148"/>
      <c r="F59" s="148"/>
      <c r="G59" s="148"/>
      <c r="H59" s="148"/>
      <c r="I59" s="148"/>
      <c r="J59" s="47">
        <f>SUM(J53:J58)</f>
        <v>42</v>
      </c>
      <c r="K59" s="48">
        <f>SUM(K53:K58)</f>
        <v>771246</v>
      </c>
      <c r="L59" s="48">
        <f>SUM(L53:L58)</f>
        <v>19899055.41</v>
      </c>
      <c r="M59" s="48">
        <v>4</v>
      </c>
      <c r="N59" s="52" t="s">
        <v>14</v>
      </c>
    </row>
    <row r="60" spans="1:14" ht="18" customHeight="1">
      <c r="A60" s="36" t="s">
        <v>18</v>
      </c>
      <c r="B60" s="118" t="s">
        <v>29</v>
      </c>
      <c r="C60" s="118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</row>
    <row r="61" spans="1:14" ht="18" customHeight="1">
      <c r="A61" s="54" t="s">
        <v>429</v>
      </c>
      <c r="B61" s="54" t="s">
        <v>218</v>
      </c>
      <c r="C61" s="51">
        <v>0.36</v>
      </c>
      <c r="D61" s="51">
        <v>0.41</v>
      </c>
      <c r="E61" s="51">
        <v>0.36</v>
      </c>
      <c r="F61" s="41">
        <v>0.39</v>
      </c>
      <c r="G61" s="51">
        <v>0.4</v>
      </c>
      <c r="H61" s="51">
        <v>0.36</v>
      </c>
      <c r="I61" s="42">
        <v>11.111111111111116</v>
      </c>
      <c r="J61" s="43">
        <v>9</v>
      </c>
      <c r="K61" s="43">
        <v>159213</v>
      </c>
      <c r="L61" s="43">
        <v>62250.840000000004</v>
      </c>
      <c r="M61" s="44">
        <v>3</v>
      </c>
      <c r="N61" s="45" t="s">
        <v>219</v>
      </c>
    </row>
    <row r="62" spans="1:14" ht="18" customHeight="1">
      <c r="A62" s="54" t="s">
        <v>221</v>
      </c>
      <c r="B62" s="54" t="s">
        <v>222</v>
      </c>
      <c r="C62" s="51">
        <v>2.82</v>
      </c>
      <c r="D62" s="51">
        <v>3.05</v>
      </c>
      <c r="E62" s="51">
        <v>2.82</v>
      </c>
      <c r="F62" s="41">
        <v>2.94</v>
      </c>
      <c r="G62" s="51">
        <v>3.05</v>
      </c>
      <c r="H62" s="51">
        <v>2.81</v>
      </c>
      <c r="I62" s="42">
        <v>8.5409252669039084</v>
      </c>
      <c r="J62" s="43">
        <v>16</v>
      </c>
      <c r="K62" s="43">
        <v>745357</v>
      </c>
      <c r="L62" s="43">
        <v>2194226.1800000002</v>
      </c>
      <c r="M62" s="44">
        <v>2</v>
      </c>
      <c r="N62" s="45" t="s">
        <v>224</v>
      </c>
    </row>
    <row r="63" spans="1:14" ht="18" customHeight="1">
      <c r="A63" s="54" t="s">
        <v>359</v>
      </c>
      <c r="B63" s="54" t="s">
        <v>204</v>
      </c>
      <c r="C63" s="51">
        <v>6.45</v>
      </c>
      <c r="D63" s="51">
        <v>6.45</v>
      </c>
      <c r="E63" s="51">
        <v>6.45</v>
      </c>
      <c r="F63" s="41">
        <v>6.45</v>
      </c>
      <c r="G63" s="51">
        <v>6.45</v>
      </c>
      <c r="H63" s="51">
        <v>6.45</v>
      </c>
      <c r="I63" s="42">
        <v>0</v>
      </c>
      <c r="J63" s="43">
        <v>1</v>
      </c>
      <c r="K63" s="43">
        <v>2213472</v>
      </c>
      <c r="L63" s="43">
        <v>14276894.4</v>
      </c>
      <c r="M63" s="44">
        <v>1</v>
      </c>
      <c r="N63" s="45" t="s">
        <v>205</v>
      </c>
    </row>
    <row r="64" spans="1:14" ht="18" customHeight="1">
      <c r="A64" s="54" t="s">
        <v>395</v>
      </c>
      <c r="B64" s="54" t="s">
        <v>362</v>
      </c>
      <c r="C64" s="51">
        <v>4.7</v>
      </c>
      <c r="D64" s="51">
        <v>4.7</v>
      </c>
      <c r="E64" s="51">
        <v>4.5999999999999996</v>
      </c>
      <c r="F64" s="41">
        <v>4.66</v>
      </c>
      <c r="G64" s="51">
        <v>4.5999999999999996</v>
      </c>
      <c r="H64" s="51">
        <v>4.7</v>
      </c>
      <c r="I64" s="42">
        <v>-2.1276595744680993</v>
      </c>
      <c r="J64" s="43">
        <v>11</v>
      </c>
      <c r="K64" s="43">
        <v>683516</v>
      </c>
      <c r="L64" s="43">
        <v>3185025.2</v>
      </c>
      <c r="M64" s="44">
        <v>2</v>
      </c>
      <c r="N64" s="45" t="s">
        <v>363</v>
      </c>
    </row>
    <row r="65" spans="1:14" ht="18" customHeight="1">
      <c r="A65" s="54" t="s">
        <v>365</v>
      </c>
      <c r="B65" s="54" t="s">
        <v>366</v>
      </c>
      <c r="C65" s="51">
        <v>9</v>
      </c>
      <c r="D65" s="51">
        <v>9</v>
      </c>
      <c r="E65" s="51">
        <v>5.61</v>
      </c>
      <c r="F65" s="41">
        <v>7.05</v>
      </c>
      <c r="G65" s="41">
        <v>7.1</v>
      </c>
      <c r="H65" s="41">
        <v>9</v>
      </c>
      <c r="I65" s="42">
        <v>-21.111111111111114</v>
      </c>
      <c r="J65" s="43">
        <v>68</v>
      </c>
      <c r="K65" s="43">
        <v>1356860</v>
      </c>
      <c r="L65" s="43">
        <v>9571203.6900000013</v>
      </c>
      <c r="M65" s="44">
        <v>3</v>
      </c>
      <c r="N65" s="45" t="s">
        <v>367</v>
      </c>
    </row>
    <row r="66" spans="1:14" ht="18" customHeight="1">
      <c r="A66" s="121" t="s">
        <v>19</v>
      </c>
      <c r="B66" s="121"/>
      <c r="C66" s="121"/>
      <c r="D66" s="121"/>
      <c r="E66" s="121"/>
      <c r="F66" s="121"/>
      <c r="G66" s="121"/>
      <c r="H66" s="121"/>
      <c r="I66" s="121"/>
      <c r="J66" s="47">
        <f>SUM(J61:J65)</f>
        <v>105</v>
      </c>
      <c r="K66" s="48">
        <f>SUM(K61:K65)</f>
        <v>5158418</v>
      </c>
      <c r="L66" s="48">
        <f>SUM(L61:L65)</f>
        <v>29289600.310000002</v>
      </c>
      <c r="M66" s="48">
        <v>3</v>
      </c>
      <c r="N66" s="52" t="s">
        <v>14</v>
      </c>
    </row>
    <row r="67" spans="1:14" ht="18" customHeight="1">
      <c r="A67" s="121" t="s">
        <v>20</v>
      </c>
      <c r="B67" s="121"/>
      <c r="C67" s="121"/>
      <c r="D67" s="121"/>
      <c r="E67" s="121"/>
      <c r="F67" s="121"/>
      <c r="G67" s="121"/>
      <c r="H67" s="121"/>
      <c r="I67" s="121"/>
      <c r="J67" s="48">
        <f>J66+J59+J51+J37+J29+J24+J20</f>
        <v>2481</v>
      </c>
      <c r="K67" s="48">
        <f>K66+K59+K51+K37+K29+K24+K20</f>
        <v>5306893467</v>
      </c>
      <c r="L67" s="48">
        <f>L66+L59+L51+L37+L29+L24+L20</f>
        <v>5511071099.999999</v>
      </c>
      <c r="M67" s="55">
        <v>4</v>
      </c>
      <c r="N67" s="56" t="s">
        <v>21</v>
      </c>
    </row>
    <row r="68" spans="1:14" ht="20.100000000000001" customHeight="1">
      <c r="J68" s="19"/>
      <c r="K68" s="19"/>
      <c r="L68" s="19"/>
      <c r="M68" s="4"/>
    </row>
    <row r="69" spans="1:14" ht="20.100000000000001" customHeight="1">
      <c r="J69" s="4"/>
      <c r="K69" s="4"/>
      <c r="L69" s="4"/>
      <c r="M69" s="19"/>
      <c r="N69" s="19"/>
    </row>
    <row r="70" spans="1:14" ht="20.100000000000001" customHeight="1">
      <c r="K70" s="7"/>
      <c r="L70" s="7"/>
    </row>
    <row r="71" spans="1:14" ht="20.100000000000001" customHeight="1"/>
  </sheetData>
  <mergeCells count="22">
    <mergeCell ref="M52:N52"/>
    <mergeCell ref="B4:N4"/>
    <mergeCell ref="C20:I20"/>
    <mergeCell ref="A52:B52"/>
    <mergeCell ref="C21:N21"/>
    <mergeCell ref="C30:N30"/>
    <mergeCell ref="B1:N1"/>
    <mergeCell ref="B38:N38"/>
    <mergeCell ref="A67:B67"/>
    <mergeCell ref="C67:I67"/>
    <mergeCell ref="A51:B51"/>
    <mergeCell ref="C51:I51"/>
    <mergeCell ref="C25:N25"/>
    <mergeCell ref="A66:B66"/>
    <mergeCell ref="C59:I59"/>
    <mergeCell ref="B60:N60"/>
    <mergeCell ref="A59:B59"/>
    <mergeCell ref="C66:I66"/>
    <mergeCell ref="A41:B41"/>
    <mergeCell ref="M41:N41"/>
    <mergeCell ref="B39:N39"/>
    <mergeCell ref="B2:N2"/>
  </mergeCells>
  <printOptions horizontalCentered="1"/>
  <pageMargins left="0" right="0" top="0" bottom="0.75" header="0" footer="0"/>
  <pageSetup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5"/>
  <sheetViews>
    <sheetView rightToLeft="1" zoomScaleNormal="100" workbookViewId="0">
      <selection activeCell="B19" sqref="B19:O19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385</v>
      </c>
      <c r="B1" s="23" t="s">
        <v>4</v>
      </c>
      <c r="C1" s="156" t="s">
        <v>423</v>
      </c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</row>
    <row r="2" spans="1:15" s="20" customFormat="1" ht="23.25" customHeight="1">
      <c r="B2" s="29" t="s">
        <v>5</v>
      </c>
      <c r="C2" s="158" t="s">
        <v>424</v>
      </c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</row>
    <row r="3" spans="1:15" s="104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5" t="s">
        <v>12</v>
      </c>
      <c r="C4" s="160" t="s">
        <v>3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</row>
    <row r="5" spans="1:15" ht="21.6" customHeight="1">
      <c r="B5" s="61" t="s">
        <v>248</v>
      </c>
      <c r="C5" s="61" t="s">
        <v>106</v>
      </c>
      <c r="D5" s="71">
        <v>0.6</v>
      </c>
      <c r="E5" s="71">
        <v>0.63</v>
      </c>
      <c r="F5" s="71">
        <v>0.6</v>
      </c>
      <c r="G5" s="71">
        <v>0.61</v>
      </c>
      <c r="H5" s="71">
        <v>0.61</v>
      </c>
      <c r="I5" s="71">
        <v>0.6</v>
      </c>
      <c r="J5" s="72">
        <v>1.6666666666666607</v>
      </c>
      <c r="K5" s="73">
        <v>19</v>
      </c>
      <c r="L5" s="73">
        <v>2812326</v>
      </c>
      <c r="M5" s="73">
        <v>1694209.58</v>
      </c>
      <c r="N5" s="74">
        <v>4</v>
      </c>
      <c r="O5" s="12" t="s">
        <v>107</v>
      </c>
    </row>
    <row r="6" spans="1:15" ht="21.6" customHeight="1">
      <c r="B6" s="61" t="s">
        <v>400</v>
      </c>
      <c r="C6" s="61" t="s">
        <v>246</v>
      </c>
      <c r="D6" s="71">
        <v>0.19</v>
      </c>
      <c r="E6" s="71">
        <v>0.22</v>
      </c>
      <c r="F6" s="71">
        <v>0.19</v>
      </c>
      <c r="G6" s="71">
        <v>0.22</v>
      </c>
      <c r="H6" s="71">
        <v>0.22</v>
      </c>
      <c r="I6" s="71">
        <v>0.19</v>
      </c>
      <c r="J6" s="72">
        <v>15.789473684210531</v>
      </c>
      <c r="K6" s="73">
        <v>4</v>
      </c>
      <c r="L6" s="73">
        <v>109284</v>
      </c>
      <c r="M6" s="73">
        <v>24034.080000000002</v>
      </c>
      <c r="N6" s="74">
        <v>1</v>
      </c>
      <c r="O6" s="12" t="s">
        <v>247</v>
      </c>
    </row>
    <row r="7" spans="1:15" ht="21.6" customHeight="1">
      <c r="B7" s="61" t="s">
        <v>190</v>
      </c>
      <c r="C7" s="61" t="s">
        <v>189</v>
      </c>
      <c r="D7" s="71">
        <v>0.11</v>
      </c>
      <c r="E7" s="71">
        <v>0.11</v>
      </c>
      <c r="F7" s="71">
        <v>0.11</v>
      </c>
      <c r="G7" s="71">
        <v>0.11</v>
      </c>
      <c r="H7" s="71">
        <v>0.11</v>
      </c>
      <c r="I7" s="71">
        <v>0.11</v>
      </c>
      <c r="J7" s="72">
        <v>0</v>
      </c>
      <c r="K7" s="73">
        <v>14</v>
      </c>
      <c r="L7" s="73">
        <v>14936</v>
      </c>
      <c r="M7" s="73">
        <v>1642.96</v>
      </c>
      <c r="N7" s="74">
        <v>1</v>
      </c>
      <c r="O7" s="12" t="s">
        <v>249</v>
      </c>
    </row>
    <row r="8" spans="1:15" ht="21.6" customHeight="1">
      <c r="B8" s="61" t="s">
        <v>405</v>
      </c>
      <c r="C8" s="61" t="s">
        <v>200</v>
      </c>
      <c r="D8" s="71">
        <v>0.2</v>
      </c>
      <c r="E8" s="71">
        <v>0.21</v>
      </c>
      <c r="F8" s="71">
        <v>0.2</v>
      </c>
      <c r="G8" s="71">
        <v>0.21</v>
      </c>
      <c r="H8" s="71">
        <v>0.21</v>
      </c>
      <c r="I8" s="71">
        <v>0.18</v>
      </c>
      <c r="J8" s="72">
        <v>16.666666666666675</v>
      </c>
      <c r="K8" s="73">
        <v>2</v>
      </c>
      <c r="L8" s="73">
        <v>150000</v>
      </c>
      <c r="M8" s="73">
        <v>31000</v>
      </c>
      <c r="N8" s="74">
        <v>2</v>
      </c>
      <c r="O8" s="12" t="s">
        <v>203</v>
      </c>
    </row>
    <row r="9" spans="1:15" ht="21.6" customHeight="1">
      <c r="B9" s="61" t="s">
        <v>401</v>
      </c>
      <c r="C9" s="61" t="s">
        <v>152</v>
      </c>
      <c r="D9" s="71">
        <v>0.2</v>
      </c>
      <c r="E9" s="71">
        <v>0.2</v>
      </c>
      <c r="F9" s="71">
        <v>0.2</v>
      </c>
      <c r="G9" s="71">
        <v>0.2</v>
      </c>
      <c r="H9" s="71">
        <v>0.2</v>
      </c>
      <c r="I9" s="71">
        <v>0.2</v>
      </c>
      <c r="J9" s="72">
        <v>0</v>
      </c>
      <c r="K9" s="73">
        <v>5</v>
      </c>
      <c r="L9" s="73">
        <v>1004920</v>
      </c>
      <c r="M9" s="73">
        <v>200984</v>
      </c>
      <c r="N9" s="74">
        <v>2</v>
      </c>
      <c r="O9" s="12" t="s">
        <v>153</v>
      </c>
    </row>
    <row r="10" spans="1:15" ht="21.6" customHeight="1">
      <c r="B10" s="61" t="s">
        <v>404</v>
      </c>
      <c r="C10" s="61" t="s">
        <v>294</v>
      </c>
      <c r="D10" s="71">
        <v>0.06</v>
      </c>
      <c r="E10" s="71">
        <v>0.06</v>
      </c>
      <c r="F10" s="71">
        <v>0.06</v>
      </c>
      <c r="G10" s="71">
        <v>0.06</v>
      </c>
      <c r="H10" s="71">
        <v>0.06</v>
      </c>
      <c r="I10" s="71">
        <v>7.0000000000000007E-2</v>
      </c>
      <c r="J10" s="72">
        <v>-14.285714285714302</v>
      </c>
      <c r="K10" s="73">
        <v>1</v>
      </c>
      <c r="L10" s="73">
        <v>5000000</v>
      </c>
      <c r="M10" s="73">
        <v>300000</v>
      </c>
      <c r="N10" s="74">
        <v>1</v>
      </c>
      <c r="O10" s="12" t="s">
        <v>295</v>
      </c>
    </row>
    <row r="11" spans="1:15" ht="20.100000000000001" customHeight="1">
      <c r="B11" s="162" t="s">
        <v>13</v>
      </c>
      <c r="C11" s="162"/>
      <c r="D11" s="161"/>
      <c r="E11" s="161"/>
      <c r="F11" s="161"/>
      <c r="G11" s="161"/>
      <c r="H11" s="161"/>
      <c r="I11" s="161"/>
      <c r="J11" s="161"/>
      <c r="K11" s="76">
        <f>SUM(K5:K10)</f>
        <v>45</v>
      </c>
      <c r="L11" s="76">
        <f>SUM(L5:L10)</f>
        <v>9091466</v>
      </c>
      <c r="M11" s="76">
        <f>SUM(M5:M10)</f>
        <v>2251870.62</v>
      </c>
      <c r="N11" s="75">
        <v>4</v>
      </c>
      <c r="O11" s="77" t="s">
        <v>14</v>
      </c>
    </row>
    <row r="12" spans="1:15" ht="20.100000000000001" customHeight="1">
      <c r="B12" s="85" t="s">
        <v>28</v>
      </c>
      <c r="C12" s="160" t="s">
        <v>30</v>
      </c>
      <c r="D12" s="160" t="s">
        <v>31</v>
      </c>
      <c r="E12" s="160"/>
      <c r="F12" s="160"/>
      <c r="G12" s="160"/>
      <c r="H12" s="160"/>
      <c r="I12" s="160"/>
      <c r="J12" s="160"/>
      <c r="K12" s="160"/>
      <c r="L12" s="160"/>
      <c r="M12" s="160"/>
      <c r="N12" s="160"/>
      <c r="O12" s="160"/>
    </row>
    <row r="13" spans="1:15" ht="21.6" customHeight="1">
      <c r="B13" s="61" t="s">
        <v>389</v>
      </c>
      <c r="C13" s="61" t="s">
        <v>201</v>
      </c>
      <c r="D13" s="71">
        <v>2.2000000000000002</v>
      </c>
      <c r="E13" s="71">
        <v>2.2000000000000002</v>
      </c>
      <c r="F13" s="71">
        <v>2</v>
      </c>
      <c r="G13" s="71">
        <v>2.16</v>
      </c>
      <c r="H13" s="71">
        <v>2.16</v>
      </c>
      <c r="I13" s="71">
        <v>2.2000000000000002</v>
      </c>
      <c r="J13" s="72">
        <v>-1.8181818181818188</v>
      </c>
      <c r="K13" s="73">
        <v>26</v>
      </c>
      <c r="L13" s="73">
        <v>1810371</v>
      </c>
      <c r="M13" s="73">
        <v>3752749.84</v>
      </c>
      <c r="N13" s="74">
        <v>3</v>
      </c>
      <c r="O13" s="12" t="s">
        <v>202</v>
      </c>
    </row>
    <row r="14" spans="1:15" ht="20.100000000000001" customHeight="1">
      <c r="B14" s="162" t="s">
        <v>391</v>
      </c>
      <c r="C14" s="162"/>
      <c r="D14" s="161"/>
      <c r="E14" s="161"/>
      <c r="F14" s="161"/>
      <c r="G14" s="161"/>
      <c r="H14" s="161"/>
      <c r="I14" s="161"/>
      <c r="J14" s="161"/>
      <c r="K14" s="76">
        <f>K13</f>
        <v>26</v>
      </c>
      <c r="L14" s="76">
        <f t="shared" ref="L14:M14" si="0">L13</f>
        <v>1810371</v>
      </c>
      <c r="M14" s="76">
        <f t="shared" si="0"/>
        <v>3752749.84</v>
      </c>
      <c r="N14" s="75">
        <v>3</v>
      </c>
      <c r="O14" s="77" t="s">
        <v>14</v>
      </c>
    </row>
    <row r="15" spans="1:15" ht="20.100000000000001" customHeight="1">
      <c r="B15" s="85" t="s">
        <v>76</v>
      </c>
      <c r="C15" s="160" t="s">
        <v>96</v>
      </c>
      <c r="D15" s="160"/>
      <c r="E15" s="160"/>
      <c r="F15" s="160"/>
      <c r="G15" s="160"/>
      <c r="H15" s="160"/>
      <c r="I15" s="160"/>
      <c r="J15" s="160"/>
      <c r="K15" s="160"/>
      <c r="L15" s="160"/>
      <c r="M15" s="160"/>
      <c r="N15" s="160"/>
      <c r="O15" s="160"/>
    </row>
    <row r="16" spans="1:15" ht="21.6" customHeight="1">
      <c r="B16" s="61" t="s">
        <v>81</v>
      </c>
      <c r="C16" s="61" t="s">
        <v>82</v>
      </c>
      <c r="D16" s="71">
        <v>3.05</v>
      </c>
      <c r="E16" s="71">
        <v>3.07</v>
      </c>
      <c r="F16" s="71">
        <v>3</v>
      </c>
      <c r="G16" s="71">
        <v>3</v>
      </c>
      <c r="H16" s="71">
        <v>3</v>
      </c>
      <c r="I16" s="71">
        <v>3.05</v>
      </c>
      <c r="J16" s="72">
        <v>-1.6393442622950727</v>
      </c>
      <c r="K16" s="73">
        <v>64</v>
      </c>
      <c r="L16" s="73">
        <v>5456592</v>
      </c>
      <c r="M16" s="73">
        <v>16395052.609999999</v>
      </c>
      <c r="N16" s="74">
        <v>4</v>
      </c>
      <c r="O16" s="12" t="s">
        <v>83</v>
      </c>
    </row>
    <row r="17" spans="2:15" ht="20.100000000000001" customHeight="1">
      <c r="B17" s="162" t="s">
        <v>171</v>
      </c>
      <c r="C17" s="162"/>
      <c r="D17" s="161"/>
      <c r="E17" s="161"/>
      <c r="F17" s="161"/>
      <c r="G17" s="161"/>
      <c r="H17" s="161"/>
      <c r="I17" s="161"/>
      <c r="J17" s="161"/>
      <c r="K17" s="76">
        <f>SUM(K16:K16)</f>
        <v>64</v>
      </c>
      <c r="L17" s="76">
        <f>SUM(L16:L16)</f>
        <v>5456592</v>
      </c>
      <c r="M17" s="76">
        <f>SUM(M16:M16)</f>
        <v>16395052.609999999</v>
      </c>
      <c r="N17" s="75">
        <v>4</v>
      </c>
      <c r="O17" s="77" t="s">
        <v>14</v>
      </c>
    </row>
    <row r="18" spans="2:15" ht="20.100000000000001" customHeight="1">
      <c r="B18" s="85" t="s">
        <v>16</v>
      </c>
      <c r="C18" s="160"/>
      <c r="D18" s="160"/>
      <c r="E18" s="160"/>
      <c r="F18" s="160"/>
      <c r="G18" s="160"/>
      <c r="H18" s="160"/>
      <c r="I18" s="160"/>
      <c r="J18" s="160"/>
      <c r="K18" s="160"/>
      <c r="L18" s="160"/>
      <c r="M18" s="160"/>
      <c r="N18" s="160" t="s">
        <v>63</v>
      </c>
      <c r="O18" s="160"/>
    </row>
    <row r="19" spans="2:15" ht="21.6" customHeight="1">
      <c r="B19" s="61" t="s">
        <v>382</v>
      </c>
      <c r="C19" s="61" t="s">
        <v>172</v>
      </c>
      <c r="D19" s="71">
        <v>34.5</v>
      </c>
      <c r="E19" s="71">
        <v>35</v>
      </c>
      <c r="F19" s="71">
        <v>33</v>
      </c>
      <c r="G19" s="71">
        <v>33</v>
      </c>
      <c r="H19" s="71">
        <v>33</v>
      </c>
      <c r="I19" s="71">
        <v>34</v>
      </c>
      <c r="J19" s="72">
        <v>-2.9411764705882359</v>
      </c>
      <c r="K19" s="73">
        <v>15</v>
      </c>
      <c r="L19" s="73">
        <v>133331</v>
      </c>
      <c r="M19" s="73">
        <v>4474923</v>
      </c>
      <c r="N19" s="74">
        <v>4</v>
      </c>
      <c r="O19" s="12" t="s">
        <v>173</v>
      </c>
    </row>
    <row r="20" spans="2:15" ht="20.100000000000001" customHeight="1">
      <c r="B20" s="162" t="s">
        <v>17</v>
      </c>
      <c r="C20" s="162"/>
      <c r="D20" s="161"/>
      <c r="E20" s="161"/>
      <c r="F20" s="161"/>
      <c r="G20" s="161"/>
      <c r="H20" s="161"/>
      <c r="I20" s="161"/>
      <c r="J20" s="161"/>
      <c r="K20" s="76">
        <f>K19</f>
        <v>15</v>
      </c>
      <c r="L20" s="76">
        <f t="shared" ref="L20:M20" si="1">L19</f>
        <v>133331</v>
      </c>
      <c r="M20" s="76">
        <f t="shared" si="1"/>
        <v>4474923</v>
      </c>
      <c r="N20" s="75">
        <v>4</v>
      </c>
      <c r="O20" s="77" t="s">
        <v>14</v>
      </c>
    </row>
    <row r="21" spans="2:15" ht="20.100000000000001" customHeight="1">
      <c r="B21" s="162" t="s">
        <v>20</v>
      </c>
      <c r="C21" s="162"/>
      <c r="D21" s="161"/>
      <c r="E21" s="161"/>
      <c r="F21" s="161"/>
      <c r="G21" s="161"/>
      <c r="H21" s="161"/>
      <c r="I21" s="161"/>
      <c r="J21" s="161"/>
      <c r="K21" s="76">
        <f>K20+K17+K14+K11</f>
        <v>150</v>
      </c>
      <c r="L21" s="76">
        <f>L20+L17+L14+L11</f>
        <v>16491760</v>
      </c>
      <c r="M21" s="76">
        <f>M20+M17+M14+M11</f>
        <v>26874596.07</v>
      </c>
      <c r="N21" s="75">
        <v>4</v>
      </c>
      <c r="O21" s="77" t="s">
        <v>14</v>
      </c>
    </row>
    <row r="22" spans="2:15">
      <c r="L22" s="3"/>
      <c r="M22" s="3"/>
    </row>
    <row r="24" spans="2:15">
      <c r="I24" s="1"/>
      <c r="K24" s="1"/>
    </row>
    <row r="25" spans="2:15">
      <c r="I25" s="1"/>
      <c r="K25" s="1"/>
    </row>
    <row r="26" spans="2:15">
      <c r="I26" s="1"/>
      <c r="K26" s="1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</sheetData>
  <mergeCells count="16">
    <mergeCell ref="B21:C21"/>
    <mergeCell ref="D21:J21"/>
    <mergeCell ref="B17:C17"/>
    <mergeCell ref="B20:C20"/>
    <mergeCell ref="D20:J20"/>
    <mergeCell ref="D17:J17"/>
    <mergeCell ref="C18:O18"/>
    <mergeCell ref="C1:O1"/>
    <mergeCell ref="C2:O2"/>
    <mergeCell ref="C4:O4"/>
    <mergeCell ref="D11:J11"/>
    <mergeCell ref="C15:O15"/>
    <mergeCell ref="B14:C14"/>
    <mergeCell ref="D14:J14"/>
    <mergeCell ref="C12:O12"/>
    <mergeCell ref="B11:C11"/>
  </mergeCells>
  <pageMargins left="0.70866141732283505" right="0.70866141732283505" top="0.74803149606299202" bottom="0" header="0.31496062992126" footer="0"/>
  <pageSetup paperSize="9" scale="7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8"/>
  <sheetViews>
    <sheetView rightToLeft="1" zoomScaleNormal="100" workbookViewId="0">
      <selection activeCell="B22" sqref="B22:O22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163" t="s">
        <v>421</v>
      </c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</row>
    <row r="2" spans="2:15" s="2" customFormat="1" ht="27.75" customHeight="1">
      <c r="B2" s="27" t="s">
        <v>5</v>
      </c>
      <c r="C2" s="153" t="s">
        <v>422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</row>
    <row r="3" spans="2:15" ht="87.75" customHeight="1">
      <c r="B3" s="100" t="s">
        <v>0</v>
      </c>
      <c r="C3" s="101" t="s">
        <v>6</v>
      </c>
      <c r="D3" s="101" t="s">
        <v>7</v>
      </c>
      <c r="E3" s="101" t="s">
        <v>8</v>
      </c>
      <c r="F3" s="101" t="s">
        <v>9</v>
      </c>
      <c r="G3" s="101" t="s">
        <v>22</v>
      </c>
      <c r="H3" s="101" t="s">
        <v>2</v>
      </c>
      <c r="I3" s="101" t="s">
        <v>23</v>
      </c>
      <c r="J3" s="102" t="s">
        <v>10</v>
      </c>
      <c r="K3" s="103" t="s">
        <v>97</v>
      </c>
      <c r="L3" s="101" t="s">
        <v>64</v>
      </c>
      <c r="M3" s="101" t="s">
        <v>65</v>
      </c>
      <c r="N3" s="101" t="s">
        <v>11</v>
      </c>
      <c r="O3" s="101" t="s">
        <v>1</v>
      </c>
    </row>
    <row r="4" spans="2:15" ht="20.100000000000001" customHeight="1">
      <c r="B4" s="85" t="s">
        <v>12</v>
      </c>
      <c r="C4" s="160" t="s">
        <v>3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</row>
    <row r="5" spans="2:15" ht="20.100000000000001" customHeight="1">
      <c r="B5" s="78" t="s">
        <v>228</v>
      </c>
      <c r="C5" s="79" t="s">
        <v>229</v>
      </c>
      <c r="D5" s="80">
        <v>0.15</v>
      </c>
      <c r="E5" s="80">
        <v>0.16</v>
      </c>
      <c r="F5" s="80">
        <v>0.15</v>
      </c>
      <c r="G5" s="80">
        <v>0.15</v>
      </c>
      <c r="H5" s="80">
        <v>0.15</v>
      </c>
      <c r="I5" s="80">
        <v>0.15</v>
      </c>
      <c r="J5" s="81">
        <v>0</v>
      </c>
      <c r="K5" s="82">
        <v>120</v>
      </c>
      <c r="L5" s="83">
        <v>420042722</v>
      </c>
      <c r="M5" s="83">
        <v>63087046</v>
      </c>
      <c r="N5" s="84">
        <v>4</v>
      </c>
      <c r="O5" s="24" t="s">
        <v>230</v>
      </c>
    </row>
    <row r="6" spans="2:15" ht="20.100000000000001" customHeight="1">
      <c r="B6" s="162" t="s">
        <v>13</v>
      </c>
      <c r="C6" s="162"/>
      <c r="D6" s="161"/>
      <c r="E6" s="161"/>
      <c r="F6" s="161"/>
      <c r="G6" s="161"/>
      <c r="H6" s="161"/>
      <c r="I6" s="161"/>
      <c r="J6" s="161"/>
      <c r="K6" s="76">
        <f>SUM(K5:K5)</f>
        <v>120</v>
      </c>
      <c r="L6" s="76">
        <f>SUM(L5:L5)</f>
        <v>420042722</v>
      </c>
      <c r="M6" s="76">
        <f>SUM(M5:M5)</f>
        <v>63087046</v>
      </c>
      <c r="N6" s="75">
        <v>4</v>
      </c>
      <c r="O6" s="77" t="s">
        <v>14</v>
      </c>
    </row>
    <row r="7" spans="2:15" ht="20.100000000000001" customHeight="1">
      <c r="B7" s="85" t="s">
        <v>28</v>
      </c>
      <c r="C7" s="160" t="s">
        <v>31</v>
      </c>
      <c r="D7" s="160" t="s">
        <v>31</v>
      </c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</row>
    <row r="8" spans="2:15" ht="20.100000000000001" customHeight="1">
      <c r="B8" s="78" t="s">
        <v>375</v>
      </c>
      <c r="C8" s="79" t="s">
        <v>178</v>
      </c>
      <c r="D8" s="80">
        <v>1.85</v>
      </c>
      <c r="E8" s="80">
        <v>1.9</v>
      </c>
      <c r="F8" s="80">
        <v>1.81</v>
      </c>
      <c r="G8" s="80">
        <v>1.82</v>
      </c>
      <c r="H8" s="80">
        <v>1.81</v>
      </c>
      <c r="I8" s="80">
        <v>1.9</v>
      </c>
      <c r="J8" s="81">
        <v>-4.7368421052631504</v>
      </c>
      <c r="K8" s="82">
        <v>6</v>
      </c>
      <c r="L8" s="83">
        <v>246422</v>
      </c>
      <c r="M8" s="83">
        <v>448222.64</v>
      </c>
      <c r="N8" s="84">
        <v>3</v>
      </c>
      <c r="O8" s="24" t="s">
        <v>180</v>
      </c>
    </row>
    <row r="9" spans="2:15" ht="20.100000000000001" customHeight="1">
      <c r="B9" s="78" t="s">
        <v>410</v>
      </c>
      <c r="C9" s="79" t="s">
        <v>214</v>
      </c>
      <c r="D9" s="80">
        <v>0.98</v>
      </c>
      <c r="E9" s="80">
        <v>0.98</v>
      </c>
      <c r="F9" s="80">
        <v>0.97</v>
      </c>
      <c r="G9" s="80">
        <v>0.98</v>
      </c>
      <c r="H9" s="80">
        <v>0.97</v>
      </c>
      <c r="I9" s="80">
        <v>0.98</v>
      </c>
      <c r="J9" s="81">
        <v>-1.0204081632653073</v>
      </c>
      <c r="K9" s="82">
        <v>2</v>
      </c>
      <c r="L9" s="83">
        <v>26319</v>
      </c>
      <c r="M9" s="83">
        <v>25742.62</v>
      </c>
      <c r="N9" s="84">
        <v>1</v>
      </c>
      <c r="O9" s="24" t="s">
        <v>215</v>
      </c>
    </row>
    <row r="10" spans="2:15" ht="20.100000000000001" customHeight="1">
      <c r="B10" s="162" t="s">
        <v>94</v>
      </c>
      <c r="C10" s="162"/>
      <c r="D10" s="161"/>
      <c r="E10" s="161"/>
      <c r="F10" s="161"/>
      <c r="G10" s="161"/>
      <c r="H10" s="161"/>
      <c r="I10" s="161"/>
      <c r="J10" s="161"/>
      <c r="K10" s="76">
        <f>SUM(K8:K9)</f>
        <v>8</v>
      </c>
      <c r="L10" s="76">
        <f>SUM(L8:L9)</f>
        <v>272741</v>
      </c>
      <c r="M10" s="76">
        <f>SUM(M8:M9)</f>
        <v>473965.26</v>
      </c>
      <c r="N10" s="75">
        <v>3</v>
      </c>
      <c r="O10" s="77" t="s">
        <v>14</v>
      </c>
    </row>
    <row r="11" spans="2:15" ht="20.100000000000001" customHeight="1">
      <c r="B11" s="85" t="s">
        <v>76</v>
      </c>
      <c r="C11" s="160" t="s">
        <v>30</v>
      </c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</row>
    <row r="12" spans="2:15" ht="20.100000000000001" customHeight="1">
      <c r="B12" s="78" t="s">
        <v>388</v>
      </c>
      <c r="C12" s="79" t="s">
        <v>77</v>
      </c>
      <c r="D12" s="80">
        <v>1.76</v>
      </c>
      <c r="E12" s="80">
        <v>1.76</v>
      </c>
      <c r="F12" s="80">
        <v>1.76</v>
      </c>
      <c r="G12" s="80">
        <v>1.76</v>
      </c>
      <c r="H12" s="95">
        <v>1.76</v>
      </c>
      <c r="I12" s="80">
        <v>1.76</v>
      </c>
      <c r="J12" s="81">
        <v>0</v>
      </c>
      <c r="K12" s="82">
        <v>3</v>
      </c>
      <c r="L12" s="83">
        <v>1000000</v>
      </c>
      <c r="M12" s="83">
        <v>1760000</v>
      </c>
      <c r="N12" s="84">
        <v>2</v>
      </c>
      <c r="O12" s="24" t="s">
        <v>78</v>
      </c>
    </row>
    <row r="13" spans="2:15" ht="20.100000000000001" customHeight="1">
      <c r="B13" s="78" t="s">
        <v>341</v>
      </c>
      <c r="C13" s="79" t="s">
        <v>342</v>
      </c>
      <c r="D13" s="80">
        <v>1.4</v>
      </c>
      <c r="E13" s="80">
        <v>1.49</v>
      </c>
      <c r="F13" s="80">
        <v>1.4</v>
      </c>
      <c r="G13" s="80">
        <v>1.43</v>
      </c>
      <c r="H13" s="80">
        <v>1.44</v>
      </c>
      <c r="I13" s="80">
        <v>1.42</v>
      </c>
      <c r="J13" s="81">
        <v>1.4084507042253502</v>
      </c>
      <c r="K13" s="82">
        <v>97</v>
      </c>
      <c r="L13" s="83">
        <v>27258586</v>
      </c>
      <c r="M13" s="83">
        <v>39049267.200000003</v>
      </c>
      <c r="N13" s="84">
        <v>4</v>
      </c>
      <c r="O13" s="24" t="s">
        <v>343</v>
      </c>
    </row>
    <row r="14" spans="2:15" ht="20.100000000000001" customHeight="1">
      <c r="B14" s="78" t="s">
        <v>403</v>
      </c>
      <c r="C14" s="79" t="s">
        <v>145</v>
      </c>
      <c r="D14" s="80">
        <v>2.04</v>
      </c>
      <c r="E14" s="80">
        <v>2.04</v>
      </c>
      <c r="F14" s="80">
        <v>2</v>
      </c>
      <c r="G14" s="80">
        <v>2.0099999999999998</v>
      </c>
      <c r="H14" s="80">
        <v>2.02</v>
      </c>
      <c r="I14" s="80">
        <v>2.0499999999999998</v>
      </c>
      <c r="J14" s="81">
        <v>-1.4634146341463317</v>
      </c>
      <c r="K14" s="82">
        <v>23</v>
      </c>
      <c r="L14" s="83">
        <v>3064446</v>
      </c>
      <c r="M14" s="83">
        <v>6154979.7200000007</v>
      </c>
      <c r="N14" s="84">
        <v>3</v>
      </c>
      <c r="O14" s="24" t="s">
        <v>146</v>
      </c>
    </row>
    <row r="15" spans="2:15" ht="20.100000000000001" customHeight="1">
      <c r="B15" s="78" t="s">
        <v>377</v>
      </c>
      <c r="C15" s="79" t="s">
        <v>79</v>
      </c>
      <c r="D15" s="80">
        <v>2.29</v>
      </c>
      <c r="E15" s="80">
        <v>2.29</v>
      </c>
      <c r="F15" s="80">
        <v>2.13</v>
      </c>
      <c r="G15" s="80">
        <v>2.16</v>
      </c>
      <c r="H15" s="80">
        <v>2.17</v>
      </c>
      <c r="I15" s="80">
        <v>2.29</v>
      </c>
      <c r="J15" s="81">
        <v>-5.2401746724890845</v>
      </c>
      <c r="K15" s="82">
        <v>21</v>
      </c>
      <c r="L15" s="83">
        <v>480156</v>
      </c>
      <c r="M15" s="83">
        <v>1038592.33</v>
      </c>
      <c r="N15" s="84">
        <v>4</v>
      </c>
      <c r="O15" s="24" t="s">
        <v>80</v>
      </c>
    </row>
    <row r="16" spans="2:15" ht="20.100000000000001" customHeight="1">
      <c r="B16" s="78" t="s">
        <v>349</v>
      </c>
      <c r="C16" s="79" t="s">
        <v>191</v>
      </c>
      <c r="D16" s="80">
        <v>0.92</v>
      </c>
      <c r="E16" s="80">
        <v>0.96</v>
      </c>
      <c r="F16" s="80">
        <v>0.92</v>
      </c>
      <c r="G16" s="80">
        <v>0.95</v>
      </c>
      <c r="H16" s="80">
        <v>0.96</v>
      </c>
      <c r="I16" s="80">
        <v>0.92</v>
      </c>
      <c r="J16" s="81">
        <v>4.3478260869565188</v>
      </c>
      <c r="K16" s="82">
        <v>12</v>
      </c>
      <c r="L16" s="83">
        <v>456694</v>
      </c>
      <c r="M16" s="83">
        <v>433474.48</v>
      </c>
      <c r="N16" s="84">
        <v>4</v>
      </c>
      <c r="O16" s="24" t="s">
        <v>192</v>
      </c>
    </row>
    <row r="17" spans="2:15" ht="20.100000000000001" customHeight="1">
      <c r="B17" s="162" t="s">
        <v>383</v>
      </c>
      <c r="C17" s="162"/>
      <c r="D17" s="161"/>
      <c r="E17" s="161"/>
      <c r="F17" s="161"/>
      <c r="G17" s="161"/>
      <c r="H17" s="161"/>
      <c r="I17" s="161"/>
      <c r="J17" s="161"/>
      <c r="K17" s="76">
        <f>SUM(K12:K16)</f>
        <v>156</v>
      </c>
      <c r="L17" s="76">
        <f>SUM(L12:L16)</f>
        <v>32259882</v>
      </c>
      <c r="M17" s="76">
        <f>SUM(M12:M16)</f>
        <v>48436313.729999997</v>
      </c>
      <c r="N17" s="75">
        <v>4</v>
      </c>
      <c r="O17" s="77" t="s">
        <v>14</v>
      </c>
    </row>
    <row r="18" spans="2:15" ht="20.100000000000001" customHeight="1">
      <c r="B18" s="85" t="s">
        <v>16</v>
      </c>
      <c r="C18" s="160"/>
      <c r="D18" s="160"/>
      <c r="E18" s="160"/>
      <c r="F18" s="160"/>
      <c r="G18" s="160"/>
      <c r="H18" s="160"/>
      <c r="I18" s="160"/>
      <c r="J18" s="160"/>
      <c r="K18" s="160"/>
      <c r="L18" s="160"/>
      <c r="M18" s="160"/>
      <c r="N18" s="160" t="s">
        <v>63</v>
      </c>
      <c r="O18" s="160"/>
    </row>
    <row r="19" spans="2:15" ht="20.100000000000001" customHeight="1">
      <c r="B19" s="78" t="s">
        <v>101</v>
      </c>
      <c r="C19" s="79" t="s">
        <v>102</v>
      </c>
      <c r="D19" s="80">
        <v>24</v>
      </c>
      <c r="E19" s="80">
        <v>25.2</v>
      </c>
      <c r="F19" s="80">
        <v>24</v>
      </c>
      <c r="G19" s="80">
        <v>24.65</v>
      </c>
      <c r="H19" s="80">
        <v>25.2</v>
      </c>
      <c r="I19" s="80">
        <v>24</v>
      </c>
      <c r="J19" s="81">
        <v>5.0000000000000044</v>
      </c>
      <c r="K19" s="82">
        <v>25</v>
      </c>
      <c r="L19" s="83">
        <v>495184</v>
      </c>
      <c r="M19" s="83">
        <v>12205236.800000001</v>
      </c>
      <c r="N19" s="84">
        <v>4</v>
      </c>
      <c r="O19" s="24" t="s">
        <v>104</v>
      </c>
    </row>
    <row r="20" spans="2:15" ht="20.100000000000001" customHeight="1">
      <c r="B20" s="162" t="s">
        <v>17</v>
      </c>
      <c r="C20" s="162"/>
      <c r="D20" s="161"/>
      <c r="E20" s="161"/>
      <c r="F20" s="161"/>
      <c r="G20" s="161"/>
      <c r="H20" s="161"/>
      <c r="I20" s="161"/>
      <c r="J20" s="161"/>
      <c r="K20" s="76">
        <f>K19</f>
        <v>25</v>
      </c>
      <c r="L20" s="76">
        <f t="shared" ref="L20:M20" si="0">L19</f>
        <v>495184</v>
      </c>
      <c r="M20" s="76">
        <f t="shared" si="0"/>
        <v>12205236.800000001</v>
      </c>
      <c r="N20" s="75">
        <v>4</v>
      </c>
      <c r="O20" s="77" t="s">
        <v>14</v>
      </c>
    </row>
    <row r="21" spans="2:15" ht="20.100000000000001" customHeight="1">
      <c r="B21" s="85" t="s">
        <v>18</v>
      </c>
      <c r="C21" s="160" t="s">
        <v>29</v>
      </c>
      <c r="D21" s="160"/>
      <c r="E21" s="160"/>
      <c r="F21" s="160"/>
      <c r="G21" s="160"/>
      <c r="H21" s="160"/>
      <c r="I21" s="160"/>
      <c r="J21" s="160"/>
      <c r="K21" s="160"/>
      <c r="L21" s="160"/>
      <c r="M21" s="160"/>
      <c r="N21" s="160" t="s">
        <v>29</v>
      </c>
      <c r="O21" s="160"/>
    </row>
    <row r="22" spans="2:15" ht="20.100000000000001" customHeight="1">
      <c r="B22" s="78" t="s">
        <v>360</v>
      </c>
      <c r="C22" s="79" t="s">
        <v>141</v>
      </c>
      <c r="D22" s="80">
        <v>5.15</v>
      </c>
      <c r="E22" s="80">
        <v>5.2</v>
      </c>
      <c r="F22" s="80">
        <v>5</v>
      </c>
      <c r="G22" s="80">
        <v>5.0999999999999996</v>
      </c>
      <c r="H22" s="80">
        <v>5.05</v>
      </c>
      <c r="I22" s="80">
        <v>5.15</v>
      </c>
      <c r="J22" s="81">
        <v>-1.9417475728155442</v>
      </c>
      <c r="K22" s="82">
        <v>66</v>
      </c>
      <c r="L22" s="83">
        <v>10057408</v>
      </c>
      <c r="M22" s="83">
        <v>51241642.150000006</v>
      </c>
      <c r="N22" s="84">
        <v>4</v>
      </c>
      <c r="O22" s="24" t="s">
        <v>142</v>
      </c>
    </row>
    <row r="23" spans="2:15" ht="20.100000000000001" customHeight="1">
      <c r="B23" s="162" t="s">
        <v>19</v>
      </c>
      <c r="C23" s="162"/>
      <c r="D23" s="161"/>
      <c r="E23" s="161"/>
      <c r="F23" s="161"/>
      <c r="G23" s="161"/>
      <c r="H23" s="161"/>
      <c r="I23" s="161"/>
      <c r="J23" s="161"/>
      <c r="K23" s="76">
        <f>K22</f>
        <v>66</v>
      </c>
      <c r="L23" s="76">
        <f t="shared" ref="L23:M23" si="1">L22</f>
        <v>10057408</v>
      </c>
      <c r="M23" s="76">
        <f t="shared" si="1"/>
        <v>51241642.150000006</v>
      </c>
      <c r="N23" s="75">
        <v>4</v>
      </c>
      <c r="O23" s="77" t="s">
        <v>14</v>
      </c>
    </row>
    <row r="24" spans="2:15" ht="20.100000000000001" customHeight="1">
      <c r="B24" s="162" t="s">
        <v>20</v>
      </c>
      <c r="C24" s="162"/>
      <c r="D24" s="129"/>
      <c r="E24" s="129"/>
      <c r="F24" s="129"/>
      <c r="G24" s="129"/>
      <c r="H24" s="129"/>
      <c r="I24" s="129"/>
      <c r="J24" s="129"/>
      <c r="K24" s="76">
        <f>K23+K20+K17+K10+K6</f>
        <v>375</v>
      </c>
      <c r="L24" s="76">
        <f>L23+L20+L17+L10+L6</f>
        <v>463127937</v>
      </c>
      <c r="M24" s="76">
        <f>M23+M20+M17+M10+M6</f>
        <v>175444203.94</v>
      </c>
      <c r="N24" s="76">
        <v>4</v>
      </c>
      <c r="O24" s="86" t="s">
        <v>14</v>
      </c>
    </row>
    <row r="25" spans="2:15" ht="30" customHeight="1"/>
    <row r="28" spans="2:15">
      <c r="L28" s="3"/>
    </row>
  </sheetData>
  <mergeCells count="19">
    <mergeCell ref="C1:O1"/>
    <mergeCell ref="C2:O2"/>
    <mergeCell ref="B20:C20"/>
    <mergeCell ref="D20:J20"/>
    <mergeCell ref="C11:O11"/>
    <mergeCell ref="B17:C17"/>
    <mergeCell ref="B10:C10"/>
    <mergeCell ref="D10:J10"/>
    <mergeCell ref="C4:O4"/>
    <mergeCell ref="D6:J6"/>
    <mergeCell ref="C7:O7"/>
    <mergeCell ref="D17:J17"/>
    <mergeCell ref="B6:C6"/>
    <mergeCell ref="C18:O18"/>
    <mergeCell ref="B23:C23"/>
    <mergeCell ref="D23:J23"/>
    <mergeCell ref="B24:C24"/>
    <mergeCell ref="D24:J24"/>
    <mergeCell ref="C21:O21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تداولات سوق العراق للاوراق الما</vt:lpstr>
      <vt:lpstr>نشرة ISX-OTC</vt:lpstr>
      <vt:lpstr>السندات</vt:lpstr>
      <vt:lpstr>تداولات غير العراقيين-شراءو بيع</vt:lpstr>
      <vt:lpstr>تداولات غير العراقيين - OTC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2026-01-12T05:28:01Z</cp:lastPrinted>
  <dcterms:created xsi:type="dcterms:W3CDTF">2004-07-25T21:47:51Z</dcterms:created>
  <dcterms:modified xsi:type="dcterms:W3CDTF">2026-01-12T05:28:56Z</dcterms:modified>
</cp:coreProperties>
</file>